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 yWindow="-105" windowWidth="23250" windowHeight="12765" tabRatio="851"/>
  </bookViews>
  <sheets>
    <sheet name="DSFA-Erfordernis" sheetId="16" r:id="rId1"/>
    <sheet name="DSFA" sheetId="1" r:id="rId2"/>
    <sheet name="Risikomatrix" sheetId="4" r:id="rId3"/>
    <sheet name="Risikomatrix2" sheetId="15" state="hidden" r:id="rId4"/>
    <sheet name="Risikoanalyse" sheetId="3" state="hidden" r:id="rId5"/>
    <sheet name="Risiken" sheetId="6" state="hidden" r:id="rId6"/>
    <sheet name="Risikobeispiele" sheetId="10" state="hidden" r:id="rId7"/>
    <sheet name="Risikoquellen" sheetId="11" state="hidden" r:id="rId8"/>
    <sheet name="Risikobewältigung" sheetId="9" state="hidden" r:id="rId9"/>
    <sheet name="Maßnahmen" sheetId="8" state="hidden" r:id="rId10"/>
    <sheet name="Ergebnis" sheetId="7" state="hidden" r:id="rId11"/>
    <sheet name="Risikoberechnung" sheetId="5" state="hidden" r:id="rId12"/>
    <sheet name="Ausfüllhilfen" sheetId="17" state="hidden" r:id="rId13"/>
  </sheets>
  <externalReferences>
    <externalReference r:id="rId14"/>
    <externalReference r:id="rId15"/>
  </externalReferences>
  <definedNames>
    <definedName name="_xlnm._FilterDatabase" localSheetId="1" hidden="1">DSFA!$A$5:$U$142</definedName>
    <definedName name="Betroffene">'[1]Personen, Empfänger'!$A$2:$A$666</definedName>
    <definedName name="Daten">[1]Daten!$C$2:$C$666</definedName>
    <definedName name="Datenkategorie">[1]Daten!$A$2:$A$666</definedName>
    <definedName name="_xlnm.Print_Area" localSheetId="1">DSFA!$A$2:$U$142</definedName>
    <definedName name="_xlnm.Print_Area" localSheetId="0">'DSFA-Erfordernis'!$A$1:$B$37</definedName>
    <definedName name="_xlnm.Print_Area" localSheetId="2">Risikomatrix!$P$2:$X$34</definedName>
    <definedName name="_xlnm.Print_Area" localSheetId="3">Risikomatrix2!#REF!</definedName>
    <definedName name="_xlnm.Print_Titles" localSheetId="1">DSFA!$A:$F,DSFA!$2:$5</definedName>
    <definedName name="_xlnm.Print_Titles" localSheetId="0">'DSFA-Erfordernis'!$1:$5</definedName>
    <definedName name="Eintrittswahrscheinlichkeit">[1]Schadensbewertung!$C$2:$C$666</definedName>
    <definedName name="Eintrittswahrscheinlichkeit_kurz">[2]Daten!$B$3:$B$7</definedName>
    <definedName name="Ergebnis">[1]Risiken!$G$2:$G$666</definedName>
    <definedName name="Frequenz">[2]Daten!$D$3:$D$5</definedName>
    <definedName name="Ja_Nein">Ausfüllhilfen!$A$2:$A$3</definedName>
    <definedName name="Massnahme">[1]TOMs!$A$2:$A$666</definedName>
    <definedName name="Risiko">[1]Risiken!$A$2:$A$666</definedName>
    <definedName name="Risikoanalyse">[2]Daten!$T$3:$T$5</definedName>
    <definedName name="Risikobehandlung">[1]Risiken!$E$2:$E$666</definedName>
    <definedName name="Risikobeschreibung">[2]Daten!$R$3:$R$7</definedName>
    <definedName name="Risikobewältigung">[2]Daten!$N$3:$N$6</definedName>
    <definedName name="Risikoquelle">[1]Risiken!$C$2:$C$667</definedName>
    <definedName name="Risikoquellen">[2]Daten!$X$3:$X$3</definedName>
    <definedName name="Schadenshöhe">[1]Schadensbewertung!$A$2:$A$666</definedName>
    <definedName name="Schadenshöhe_kurz">[2]Daten!$L$3:$L$7</definedName>
    <definedName name="StellungnahmeKDSB">[2]Daten!$V$3:$V$6</definedName>
    <definedName name="Verarbeitungszweck">[1]Zweck!$C$2:$C$666</definedName>
    <definedName name="Zweck">[1]Zweck!$A$2:$A$666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42" i="1" l="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V3" i="1" l="1"/>
  <c r="U3" i="1" s="1"/>
  <c r="F140" i="4"/>
  <c r="E140" i="4"/>
  <c r="F139" i="4"/>
  <c r="E139" i="4"/>
  <c r="F138" i="4"/>
  <c r="E138" i="4"/>
  <c r="F137" i="4"/>
  <c r="E137" i="4"/>
  <c r="F136" i="4"/>
  <c r="E136" i="4"/>
  <c r="F135" i="4"/>
  <c r="E135" i="4"/>
  <c r="F134" i="4"/>
  <c r="E134" i="4"/>
  <c r="F133" i="4"/>
  <c r="E133" i="4"/>
  <c r="F132" i="4"/>
  <c r="E132" i="4"/>
  <c r="F131" i="4"/>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F109" i="4"/>
  <c r="E109" i="4"/>
  <c r="F108" i="4"/>
  <c r="E108" i="4"/>
  <c r="F107" i="4"/>
  <c r="E107" i="4"/>
  <c r="F106" i="4"/>
  <c r="E106" i="4"/>
  <c r="F105" i="4"/>
  <c r="E105" i="4"/>
  <c r="F104" i="4"/>
  <c r="E104" i="4"/>
  <c r="F103" i="4"/>
  <c r="E103" i="4"/>
  <c r="F102" i="4"/>
  <c r="E102" i="4"/>
  <c r="F101" i="4"/>
  <c r="E101" i="4"/>
  <c r="F100" i="4"/>
  <c r="E100" i="4"/>
  <c r="F99" i="4"/>
  <c r="E99" i="4"/>
  <c r="F98" i="4"/>
  <c r="E98" i="4"/>
  <c r="F97" i="4"/>
  <c r="E97" i="4"/>
  <c r="F96" i="4"/>
  <c r="E96" i="4"/>
  <c r="F95" i="4"/>
  <c r="E95" i="4"/>
  <c r="F94" i="4"/>
  <c r="E94" i="4"/>
  <c r="F93" i="4"/>
  <c r="E93" i="4"/>
  <c r="F92" i="4"/>
  <c r="E92" i="4"/>
  <c r="F91" i="4"/>
  <c r="E91" i="4"/>
  <c r="F90" i="4"/>
  <c r="E90" i="4"/>
  <c r="F89" i="4"/>
  <c r="E89" i="4"/>
  <c r="F88" i="4"/>
  <c r="E88" i="4"/>
  <c r="F87" i="4"/>
  <c r="E87" i="4"/>
  <c r="F86" i="4"/>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4" i="4"/>
  <c r="B26" i="4"/>
  <c r="B27" i="4"/>
  <c r="B28" i="4"/>
  <c r="B29" i="4"/>
  <c r="B5" i="4" l="1"/>
  <c r="B6" i="4"/>
  <c r="B7" i="4"/>
  <c r="B8" i="4"/>
  <c r="B9" i="4"/>
  <c r="B10" i="4"/>
  <c r="B11" i="4"/>
  <c r="B12" i="4"/>
  <c r="B13" i="4"/>
  <c r="B14" i="4"/>
  <c r="B15" i="4"/>
  <c r="B16" i="4"/>
  <c r="B17" i="4"/>
  <c r="B18" i="4"/>
  <c r="B19" i="4"/>
  <c r="B20" i="4"/>
  <c r="B21" i="4"/>
  <c r="B22" i="4"/>
  <c r="B23" i="4"/>
  <c r="B24" i="4"/>
  <c r="B25" i="4"/>
  <c r="B4" i="4"/>
  <c r="I9" i="1" l="1"/>
  <c r="J9" i="1" s="1"/>
  <c r="K9" i="1" s="1"/>
  <c r="P9" i="1"/>
  <c r="Q9" i="1" s="1"/>
  <c r="R9" i="1" s="1"/>
  <c r="G7" i="4" s="1"/>
  <c r="I10" i="1"/>
  <c r="J10" i="1" s="1"/>
  <c r="K10" i="1" s="1"/>
  <c r="P10" i="1"/>
  <c r="Q10" i="1" s="1"/>
  <c r="R10" i="1" s="1"/>
  <c r="G8" i="4" s="1"/>
  <c r="I11" i="1"/>
  <c r="J11" i="1" s="1"/>
  <c r="K11" i="1" s="1"/>
  <c r="P11" i="1"/>
  <c r="Q11" i="1" s="1"/>
  <c r="R11" i="1" s="1"/>
  <c r="G9" i="4" s="1"/>
  <c r="I12" i="1"/>
  <c r="J12" i="1" s="1"/>
  <c r="K12" i="1" s="1"/>
  <c r="P12" i="1"/>
  <c r="Q12" i="1" s="1"/>
  <c r="R12" i="1" s="1"/>
  <c r="G10" i="4" s="1"/>
  <c r="I13" i="1"/>
  <c r="J13" i="1" s="1"/>
  <c r="K13" i="1" s="1"/>
  <c r="P13" i="1"/>
  <c r="Q13" i="1" s="1"/>
  <c r="R13" i="1" s="1"/>
  <c r="G11" i="4" s="1"/>
  <c r="I14" i="1"/>
  <c r="J14" i="1" s="1"/>
  <c r="K14" i="1" s="1"/>
  <c r="P14" i="1"/>
  <c r="Q14" i="1" s="1"/>
  <c r="R14" i="1" s="1"/>
  <c r="G12" i="4" s="1"/>
  <c r="D37" i="16" l="1"/>
  <c r="D36" i="16"/>
  <c r="D35" i="16"/>
  <c r="D34" i="16"/>
  <c r="D33" i="16"/>
  <c r="D32" i="16"/>
  <c r="D31" i="16"/>
  <c r="D30" i="16"/>
  <c r="D29" i="16"/>
  <c r="D28" i="16"/>
  <c r="D27" i="16"/>
  <c r="D26" i="16"/>
  <c r="D25" i="16"/>
  <c r="D24" i="16"/>
  <c r="D23" i="16"/>
  <c r="D22" i="16"/>
  <c r="D21" i="16"/>
  <c r="D20" i="16"/>
  <c r="D19" i="16"/>
  <c r="D18" i="16"/>
  <c r="D16" i="16"/>
  <c r="D15" i="16"/>
  <c r="D14" i="16"/>
  <c r="D13" i="16"/>
  <c r="C12" i="16"/>
  <c r="C11" i="16"/>
  <c r="C10" i="16"/>
  <c r="C9" i="16"/>
  <c r="C8" i="16"/>
  <c r="D6" i="16"/>
  <c r="D8" i="16" l="1"/>
  <c r="B3" i="16" s="1"/>
  <c r="B1" i="15" l="1"/>
  <c r="A8" i="15"/>
  <c r="F2" i="5" l="1"/>
  <c r="A9" i="1" l="1"/>
  <c r="A10" i="1" l="1"/>
  <c r="A13" i="1"/>
  <c r="A11" i="1"/>
  <c r="A12"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7" i="1"/>
  <c r="A8" i="1"/>
  <c r="A6" i="1"/>
  <c r="I17" i="1" l="1"/>
  <c r="J17" i="1" s="1"/>
  <c r="K17" i="1" s="1"/>
  <c r="P17" i="1"/>
  <c r="Q17" i="1" s="1"/>
  <c r="R17" i="1" s="1"/>
  <c r="G15" i="4" s="1"/>
  <c r="I6" i="1" l="1"/>
  <c r="J6" i="1" s="1"/>
  <c r="K6" i="1" s="1"/>
  <c r="P6" i="1"/>
  <c r="Q6" i="1" s="1"/>
  <c r="R6" i="1" s="1"/>
  <c r="G4" i="4" s="1"/>
  <c r="I7" i="1"/>
  <c r="J7" i="1" s="1"/>
  <c r="K7" i="1" s="1"/>
  <c r="P7" i="1"/>
  <c r="I8" i="1"/>
  <c r="J8" i="1" s="1"/>
  <c r="K8" i="1" s="1"/>
  <c r="P8" i="1"/>
  <c r="Q8" i="1" s="1"/>
  <c r="R8" i="1" s="1"/>
  <c r="G6" i="4" s="1"/>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6" i="4"/>
  <c r="A17" i="4"/>
  <c r="A18" i="4"/>
  <c r="A19" i="4"/>
  <c r="A20" i="4"/>
  <c r="A12" i="4"/>
  <c r="A13" i="4"/>
  <c r="A14" i="4"/>
  <c r="A15" i="4"/>
  <c r="A5" i="4"/>
  <c r="A6" i="4"/>
  <c r="A7" i="4"/>
  <c r="A8" i="4"/>
  <c r="A9" i="4"/>
  <c r="A10" i="4"/>
  <c r="A11" i="4"/>
  <c r="A4" i="4"/>
  <c r="P15" i="1"/>
  <c r="P16"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I15" i="1"/>
  <c r="I16"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D42" i="3"/>
  <c r="D43" i="3"/>
  <c r="D41" i="3"/>
  <c r="D38" i="3"/>
  <c r="D39" i="3"/>
  <c r="D37" i="3"/>
  <c r="D34" i="3"/>
  <c r="D35" i="3"/>
  <c r="D33" i="3"/>
  <c r="D30" i="3"/>
  <c r="D31" i="3"/>
  <c r="D29" i="3"/>
  <c r="E41" i="3" l="1"/>
  <c r="E37" i="3"/>
  <c r="E33" i="3"/>
  <c r="E29" i="3"/>
  <c r="Q7" i="1"/>
  <c r="R7" i="1" s="1"/>
  <c r="G5" i="4" s="1"/>
  <c r="Q142" i="1"/>
  <c r="R142" i="1" s="1"/>
  <c r="G140" i="4" s="1"/>
  <c r="J142" i="1"/>
  <c r="K142" i="1" s="1"/>
  <c r="Q141" i="1"/>
  <c r="R141" i="1" s="1"/>
  <c r="G139" i="4" s="1"/>
  <c r="J141" i="1"/>
  <c r="K141" i="1" s="1"/>
  <c r="Q140" i="1"/>
  <c r="R140" i="1" s="1"/>
  <c r="G138" i="4" s="1"/>
  <c r="J140" i="1"/>
  <c r="K140" i="1" s="1"/>
  <c r="Q139" i="1"/>
  <c r="R139" i="1" s="1"/>
  <c r="G137" i="4" s="1"/>
  <c r="J139" i="1"/>
  <c r="K139" i="1" s="1"/>
  <c r="Q138" i="1"/>
  <c r="R138" i="1" s="1"/>
  <c r="G136" i="4" s="1"/>
  <c r="J138" i="1"/>
  <c r="K138" i="1" s="1"/>
  <c r="Q137" i="1"/>
  <c r="R137" i="1" s="1"/>
  <c r="G135" i="4" s="1"/>
  <c r="J137" i="1"/>
  <c r="K137" i="1" s="1"/>
  <c r="Q136" i="1"/>
  <c r="R136" i="1" s="1"/>
  <c r="G134" i="4" s="1"/>
  <c r="J136" i="1"/>
  <c r="K136" i="1" s="1"/>
  <c r="Q135" i="1"/>
  <c r="R135" i="1" s="1"/>
  <c r="G133" i="4" s="1"/>
  <c r="J135" i="1"/>
  <c r="K135" i="1" s="1"/>
  <c r="Q134" i="1"/>
  <c r="R134" i="1" s="1"/>
  <c r="G132" i="4" s="1"/>
  <c r="J134" i="1"/>
  <c r="K134" i="1" s="1"/>
  <c r="Q133" i="1"/>
  <c r="R133" i="1" s="1"/>
  <c r="G131" i="4" s="1"/>
  <c r="J133" i="1"/>
  <c r="K133" i="1" s="1"/>
  <c r="Q132" i="1"/>
  <c r="R132" i="1" s="1"/>
  <c r="G130" i="4" s="1"/>
  <c r="J132" i="1"/>
  <c r="K132" i="1" s="1"/>
  <c r="Q131" i="1"/>
  <c r="R131" i="1" s="1"/>
  <c r="G129" i="4" s="1"/>
  <c r="J131" i="1"/>
  <c r="K131" i="1" s="1"/>
  <c r="Q130" i="1"/>
  <c r="R130" i="1" s="1"/>
  <c r="G128" i="4" s="1"/>
  <c r="J130" i="1"/>
  <c r="K130" i="1" s="1"/>
  <c r="Q129" i="1"/>
  <c r="R129" i="1" s="1"/>
  <c r="G127" i="4" s="1"/>
  <c r="J129" i="1"/>
  <c r="K129" i="1" s="1"/>
  <c r="Q128" i="1"/>
  <c r="R128" i="1" s="1"/>
  <c r="G126" i="4" s="1"/>
  <c r="J128" i="1"/>
  <c r="K128" i="1" s="1"/>
  <c r="Q127" i="1"/>
  <c r="R127" i="1" s="1"/>
  <c r="G125" i="4" s="1"/>
  <c r="J127" i="1"/>
  <c r="K127" i="1" s="1"/>
  <c r="Q126" i="1"/>
  <c r="R126" i="1" s="1"/>
  <c r="G124" i="4" s="1"/>
  <c r="J126" i="1"/>
  <c r="K126" i="1" s="1"/>
  <c r="Q125" i="1"/>
  <c r="R125" i="1" s="1"/>
  <c r="G123" i="4" s="1"/>
  <c r="J125" i="1"/>
  <c r="K125" i="1" s="1"/>
  <c r="Q124" i="1"/>
  <c r="R124" i="1" s="1"/>
  <c r="G122" i="4" s="1"/>
  <c r="J124" i="1"/>
  <c r="K124" i="1" s="1"/>
  <c r="Q123" i="1"/>
  <c r="R123" i="1" s="1"/>
  <c r="G121" i="4" s="1"/>
  <c r="J123" i="1"/>
  <c r="K123" i="1" s="1"/>
  <c r="Q122" i="1"/>
  <c r="R122" i="1" s="1"/>
  <c r="G120" i="4" s="1"/>
  <c r="J122" i="1"/>
  <c r="K122" i="1" s="1"/>
  <c r="Q121" i="1"/>
  <c r="R121" i="1" s="1"/>
  <c r="G119" i="4" s="1"/>
  <c r="J121" i="1"/>
  <c r="K121" i="1" s="1"/>
  <c r="Q120" i="1"/>
  <c r="R120" i="1" s="1"/>
  <c r="G118" i="4" s="1"/>
  <c r="J120" i="1"/>
  <c r="K120" i="1" s="1"/>
  <c r="Q119" i="1"/>
  <c r="R119" i="1" s="1"/>
  <c r="G117" i="4" s="1"/>
  <c r="J119" i="1"/>
  <c r="K119" i="1" s="1"/>
  <c r="Q118" i="1"/>
  <c r="R118" i="1" s="1"/>
  <c r="G116" i="4" s="1"/>
  <c r="J118" i="1"/>
  <c r="K118" i="1" s="1"/>
  <c r="Q117" i="1"/>
  <c r="R117" i="1" s="1"/>
  <c r="G115" i="4" s="1"/>
  <c r="J117" i="1"/>
  <c r="K117" i="1" s="1"/>
  <c r="Q116" i="1"/>
  <c r="R116" i="1" s="1"/>
  <c r="G114" i="4" s="1"/>
  <c r="J116" i="1"/>
  <c r="K116" i="1" s="1"/>
  <c r="Q115" i="1"/>
  <c r="R115" i="1" s="1"/>
  <c r="G113" i="4" s="1"/>
  <c r="J115" i="1"/>
  <c r="K115" i="1" s="1"/>
  <c r="Q114" i="1"/>
  <c r="R114" i="1" s="1"/>
  <c r="G112" i="4" s="1"/>
  <c r="J114" i="1"/>
  <c r="K114" i="1" s="1"/>
  <c r="Q113" i="1"/>
  <c r="R113" i="1" s="1"/>
  <c r="G111" i="4" s="1"/>
  <c r="J113" i="1"/>
  <c r="K113" i="1" s="1"/>
  <c r="Q112" i="1"/>
  <c r="R112" i="1" s="1"/>
  <c r="G110" i="4" s="1"/>
  <c r="J112" i="1"/>
  <c r="K112" i="1" s="1"/>
  <c r="Q111" i="1"/>
  <c r="R111" i="1" s="1"/>
  <c r="G109" i="4" s="1"/>
  <c r="J111" i="1"/>
  <c r="K111" i="1" s="1"/>
  <c r="Q110" i="1"/>
  <c r="R110" i="1" s="1"/>
  <c r="G108" i="4" s="1"/>
  <c r="J110" i="1"/>
  <c r="K110" i="1" s="1"/>
  <c r="Q109" i="1"/>
  <c r="R109" i="1" s="1"/>
  <c r="G107" i="4" s="1"/>
  <c r="J109" i="1"/>
  <c r="K109" i="1" s="1"/>
  <c r="Q108" i="1"/>
  <c r="R108" i="1" s="1"/>
  <c r="G106" i="4" s="1"/>
  <c r="J108" i="1"/>
  <c r="K108" i="1" s="1"/>
  <c r="Q107" i="1"/>
  <c r="R107" i="1" s="1"/>
  <c r="G105" i="4" s="1"/>
  <c r="J107" i="1"/>
  <c r="K107" i="1" s="1"/>
  <c r="Q106" i="1"/>
  <c r="R106" i="1" s="1"/>
  <c r="G104" i="4" s="1"/>
  <c r="J106" i="1"/>
  <c r="K106" i="1" s="1"/>
  <c r="Q105" i="1"/>
  <c r="R105" i="1" s="1"/>
  <c r="G103" i="4" s="1"/>
  <c r="J105" i="1"/>
  <c r="K105" i="1" s="1"/>
  <c r="Q104" i="1"/>
  <c r="R104" i="1" s="1"/>
  <c r="G102" i="4" s="1"/>
  <c r="J104" i="1"/>
  <c r="K104" i="1" s="1"/>
  <c r="Q103" i="1"/>
  <c r="R103" i="1" s="1"/>
  <c r="G101" i="4" s="1"/>
  <c r="J103" i="1"/>
  <c r="K103" i="1" s="1"/>
  <c r="Q102" i="1"/>
  <c r="R102" i="1" s="1"/>
  <c r="G100" i="4" s="1"/>
  <c r="J102" i="1"/>
  <c r="K102" i="1" s="1"/>
  <c r="Q101" i="1"/>
  <c r="R101" i="1" s="1"/>
  <c r="G99" i="4" s="1"/>
  <c r="J101" i="1"/>
  <c r="K101" i="1" s="1"/>
  <c r="Q100" i="1"/>
  <c r="R100" i="1" s="1"/>
  <c r="G98" i="4" s="1"/>
  <c r="J100" i="1"/>
  <c r="K100" i="1" s="1"/>
  <c r="Q99" i="1"/>
  <c r="R99" i="1" s="1"/>
  <c r="G97" i="4" s="1"/>
  <c r="J99" i="1"/>
  <c r="K99" i="1" s="1"/>
  <c r="Q98" i="1"/>
  <c r="R98" i="1" s="1"/>
  <c r="G96" i="4" s="1"/>
  <c r="J98" i="1"/>
  <c r="K98" i="1" s="1"/>
  <c r="Q97" i="1"/>
  <c r="R97" i="1" s="1"/>
  <c r="G95" i="4" s="1"/>
  <c r="J97" i="1"/>
  <c r="K97" i="1" s="1"/>
  <c r="Q96" i="1"/>
  <c r="R96" i="1" s="1"/>
  <c r="G94" i="4" s="1"/>
  <c r="J96" i="1"/>
  <c r="K96" i="1" s="1"/>
  <c r="Q95" i="1"/>
  <c r="R95" i="1" s="1"/>
  <c r="G93" i="4" s="1"/>
  <c r="J95" i="1"/>
  <c r="K95" i="1" s="1"/>
  <c r="Q94" i="1"/>
  <c r="R94" i="1" s="1"/>
  <c r="G92" i="4" s="1"/>
  <c r="J94" i="1"/>
  <c r="K94" i="1" s="1"/>
  <c r="Q93" i="1"/>
  <c r="R93" i="1" s="1"/>
  <c r="G91" i="4" s="1"/>
  <c r="J93" i="1"/>
  <c r="K93" i="1" s="1"/>
  <c r="Q92" i="1"/>
  <c r="R92" i="1" s="1"/>
  <c r="G90" i="4" s="1"/>
  <c r="J92" i="1"/>
  <c r="K92" i="1" s="1"/>
  <c r="Q91" i="1"/>
  <c r="R91" i="1" s="1"/>
  <c r="G89" i="4" s="1"/>
  <c r="J91" i="1"/>
  <c r="K91" i="1" s="1"/>
  <c r="Q90" i="1"/>
  <c r="R90" i="1" s="1"/>
  <c r="G88" i="4" s="1"/>
  <c r="J90" i="1"/>
  <c r="K90" i="1" s="1"/>
  <c r="Q89" i="1"/>
  <c r="R89" i="1" s="1"/>
  <c r="G87" i="4" s="1"/>
  <c r="J89" i="1"/>
  <c r="K89" i="1" s="1"/>
  <c r="Q88" i="1"/>
  <c r="R88" i="1" s="1"/>
  <c r="G86" i="4" s="1"/>
  <c r="J88" i="1"/>
  <c r="K88" i="1" s="1"/>
  <c r="Q87" i="1"/>
  <c r="R87" i="1" s="1"/>
  <c r="G85" i="4" s="1"/>
  <c r="J87" i="1"/>
  <c r="K87" i="1" s="1"/>
  <c r="Q86" i="1"/>
  <c r="R86" i="1" s="1"/>
  <c r="G84" i="4" s="1"/>
  <c r="J86" i="1"/>
  <c r="K86" i="1" s="1"/>
  <c r="Q85" i="1"/>
  <c r="R85" i="1" s="1"/>
  <c r="G83" i="4" s="1"/>
  <c r="J85" i="1"/>
  <c r="K85" i="1" s="1"/>
  <c r="Q84" i="1"/>
  <c r="R84" i="1" s="1"/>
  <c r="G82" i="4" s="1"/>
  <c r="J84" i="1"/>
  <c r="K84" i="1" s="1"/>
  <c r="Q83" i="1"/>
  <c r="R83" i="1" s="1"/>
  <c r="G81" i="4" s="1"/>
  <c r="J83" i="1"/>
  <c r="K83" i="1" s="1"/>
  <c r="Q82" i="1"/>
  <c r="R82" i="1" s="1"/>
  <c r="G80" i="4" s="1"/>
  <c r="J82" i="1"/>
  <c r="K82" i="1" s="1"/>
  <c r="Q81" i="1"/>
  <c r="R81" i="1" s="1"/>
  <c r="G79" i="4" s="1"/>
  <c r="J81" i="1"/>
  <c r="K81" i="1" s="1"/>
  <c r="Q80" i="1"/>
  <c r="R80" i="1" s="1"/>
  <c r="G78" i="4" s="1"/>
  <c r="J80" i="1"/>
  <c r="K80" i="1" s="1"/>
  <c r="Q79" i="1"/>
  <c r="R79" i="1" s="1"/>
  <c r="G77" i="4" s="1"/>
  <c r="J79" i="1"/>
  <c r="K79" i="1" s="1"/>
  <c r="Q78" i="1"/>
  <c r="R78" i="1" s="1"/>
  <c r="G76" i="4" s="1"/>
  <c r="J78" i="1"/>
  <c r="K78" i="1" s="1"/>
  <c r="Q77" i="1"/>
  <c r="R77" i="1" s="1"/>
  <c r="G75" i="4" s="1"/>
  <c r="J77" i="1"/>
  <c r="K77" i="1" s="1"/>
  <c r="Q76" i="1"/>
  <c r="R76" i="1" s="1"/>
  <c r="G74" i="4" s="1"/>
  <c r="J76" i="1"/>
  <c r="K76" i="1" s="1"/>
  <c r="Q75" i="1"/>
  <c r="R75" i="1" s="1"/>
  <c r="G73" i="4" s="1"/>
  <c r="J75" i="1"/>
  <c r="K75" i="1" s="1"/>
  <c r="Q74" i="1"/>
  <c r="R74" i="1" s="1"/>
  <c r="G72" i="4" s="1"/>
  <c r="J74" i="1"/>
  <c r="K74" i="1" s="1"/>
  <c r="Q73" i="1"/>
  <c r="R73" i="1" s="1"/>
  <c r="G71" i="4" s="1"/>
  <c r="J73" i="1"/>
  <c r="K73" i="1" s="1"/>
  <c r="Q72" i="1"/>
  <c r="R72" i="1" s="1"/>
  <c r="G70" i="4" s="1"/>
  <c r="J72" i="1"/>
  <c r="K72" i="1" s="1"/>
  <c r="Q71" i="1"/>
  <c r="R71" i="1" s="1"/>
  <c r="G69" i="4" s="1"/>
  <c r="J71" i="1"/>
  <c r="K71" i="1" s="1"/>
  <c r="Q70" i="1"/>
  <c r="R70" i="1" s="1"/>
  <c r="G68" i="4" s="1"/>
  <c r="J70" i="1"/>
  <c r="K70" i="1" s="1"/>
  <c r="Q69" i="1"/>
  <c r="R69" i="1" s="1"/>
  <c r="G67" i="4" s="1"/>
  <c r="J69" i="1"/>
  <c r="K69" i="1" s="1"/>
  <c r="Q68" i="1"/>
  <c r="R68" i="1" s="1"/>
  <c r="G66" i="4" s="1"/>
  <c r="J68" i="1"/>
  <c r="K68" i="1" s="1"/>
  <c r="Q67" i="1"/>
  <c r="R67" i="1" s="1"/>
  <c r="G65" i="4" s="1"/>
  <c r="J67" i="1"/>
  <c r="K67" i="1" s="1"/>
  <c r="Q66" i="1"/>
  <c r="R66" i="1" s="1"/>
  <c r="G64" i="4" s="1"/>
  <c r="J66" i="1"/>
  <c r="K66" i="1" s="1"/>
  <c r="Q65" i="1"/>
  <c r="R65" i="1" s="1"/>
  <c r="G63" i="4" s="1"/>
  <c r="J65" i="1"/>
  <c r="K65" i="1" s="1"/>
  <c r="Q64" i="1"/>
  <c r="R64" i="1" s="1"/>
  <c r="G62" i="4" s="1"/>
  <c r="J64" i="1"/>
  <c r="K64" i="1" s="1"/>
  <c r="Q63" i="1"/>
  <c r="R63" i="1" s="1"/>
  <c r="G61" i="4" s="1"/>
  <c r="J63" i="1"/>
  <c r="K63" i="1" s="1"/>
  <c r="Q62" i="1"/>
  <c r="R62" i="1" s="1"/>
  <c r="G60" i="4" s="1"/>
  <c r="J62" i="1"/>
  <c r="K62" i="1" s="1"/>
  <c r="Q61" i="1"/>
  <c r="R61" i="1" s="1"/>
  <c r="G59" i="4" s="1"/>
  <c r="J61" i="1"/>
  <c r="K61" i="1" s="1"/>
  <c r="Q60" i="1"/>
  <c r="R60" i="1" s="1"/>
  <c r="G58" i="4" s="1"/>
  <c r="J60" i="1"/>
  <c r="K60" i="1" s="1"/>
  <c r="Q59" i="1"/>
  <c r="R59" i="1" s="1"/>
  <c r="G57" i="4" s="1"/>
  <c r="J59" i="1"/>
  <c r="K59" i="1" s="1"/>
  <c r="Q58" i="1"/>
  <c r="R58" i="1" s="1"/>
  <c r="G56" i="4" s="1"/>
  <c r="J58" i="1"/>
  <c r="K58" i="1" s="1"/>
  <c r="Q57" i="1"/>
  <c r="R57" i="1" s="1"/>
  <c r="G55" i="4" s="1"/>
  <c r="J57" i="1"/>
  <c r="K57" i="1" s="1"/>
  <c r="Q56" i="1"/>
  <c r="R56" i="1" s="1"/>
  <c r="G54" i="4" s="1"/>
  <c r="J56" i="1"/>
  <c r="K56" i="1" s="1"/>
  <c r="Q55" i="1"/>
  <c r="R55" i="1" s="1"/>
  <c r="G53" i="4" s="1"/>
  <c r="J55" i="1"/>
  <c r="K55" i="1" s="1"/>
  <c r="Q54" i="1"/>
  <c r="R54" i="1" s="1"/>
  <c r="G52" i="4" s="1"/>
  <c r="J54" i="1"/>
  <c r="K54" i="1" s="1"/>
  <c r="Q53" i="1"/>
  <c r="R53" i="1" s="1"/>
  <c r="G51" i="4" s="1"/>
  <c r="J53" i="1"/>
  <c r="K53" i="1" s="1"/>
  <c r="Q52" i="1"/>
  <c r="R52" i="1" s="1"/>
  <c r="G50" i="4" s="1"/>
  <c r="J52" i="1"/>
  <c r="K52" i="1" s="1"/>
  <c r="Q51" i="1"/>
  <c r="R51" i="1" s="1"/>
  <c r="G49" i="4" s="1"/>
  <c r="J51" i="1"/>
  <c r="K51" i="1" s="1"/>
  <c r="Q50" i="1"/>
  <c r="R50" i="1" s="1"/>
  <c r="G48" i="4" s="1"/>
  <c r="J50" i="1"/>
  <c r="K50" i="1" s="1"/>
  <c r="Q49" i="1"/>
  <c r="R49" i="1" s="1"/>
  <c r="G47" i="4" s="1"/>
  <c r="J49" i="1"/>
  <c r="K49" i="1" s="1"/>
  <c r="Q48" i="1"/>
  <c r="R48" i="1" s="1"/>
  <c r="G46" i="4" s="1"/>
  <c r="J48" i="1"/>
  <c r="K48" i="1" s="1"/>
  <c r="Q47" i="1"/>
  <c r="R47" i="1" s="1"/>
  <c r="G45" i="4" s="1"/>
  <c r="J47" i="1"/>
  <c r="K47" i="1" s="1"/>
  <c r="Q46" i="1"/>
  <c r="R46" i="1" s="1"/>
  <c r="G44" i="4" s="1"/>
  <c r="J46" i="1"/>
  <c r="K46" i="1" s="1"/>
  <c r="Q45" i="1"/>
  <c r="R45" i="1" s="1"/>
  <c r="G43" i="4" s="1"/>
  <c r="J45" i="1"/>
  <c r="K45" i="1" s="1"/>
  <c r="Q44" i="1"/>
  <c r="R44" i="1" s="1"/>
  <c r="G42" i="4" s="1"/>
  <c r="J44" i="1"/>
  <c r="K44" i="1" s="1"/>
  <c r="Q43" i="1"/>
  <c r="R43" i="1" s="1"/>
  <c r="G41" i="4" s="1"/>
  <c r="J43" i="1"/>
  <c r="K43" i="1" s="1"/>
  <c r="Q42" i="1"/>
  <c r="R42" i="1" s="1"/>
  <c r="G40" i="4" s="1"/>
  <c r="J42" i="1"/>
  <c r="K42" i="1" s="1"/>
  <c r="Q41" i="1"/>
  <c r="R41" i="1" s="1"/>
  <c r="G39" i="4" s="1"/>
  <c r="J41" i="1"/>
  <c r="K41" i="1" s="1"/>
  <c r="Q40" i="1"/>
  <c r="R40" i="1" s="1"/>
  <c r="G38" i="4" s="1"/>
  <c r="J40" i="1"/>
  <c r="K40" i="1" s="1"/>
  <c r="Q39" i="1"/>
  <c r="R39" i="1" s="1"/>
  <c r="G37" i="4" s="1"/>
  <c r="J39" i="1"/>
  <c r="K39" i="1" s="1"/>
  <c r="Q38" i="1"/>
  <c r="R38" i="1" s="1"/>
  <c r="G36" i="4" s="1"/>
  <c r="J38" i="1"/>
  <c r="K38" i="1" s="1"/>
  <c r="Q37" i="1"/>
  <c r="R37" i="1" s="1"/>
  <c r="G35" i="4" s="1"/>
  <c r="J37" i="1"/>
  <c r="K37" i="1" s="1"/>
  <c r="Q36" i="1"/>
  <c r="R36" i="1" s="1"/>
  <c r="G34" i="4" s="1"/>
  <c r="J36" i="1"/>
  <c r="K36" i="1" s="1"/>
  <c r="Q35" i="1"/>
  <c r="R35" i="1" s="1"/>
  <c r="G33" i="4" s="1"/>
  <c r="J35" i="1"/>
  <c r="K35" i="1" s="1"/>
  <c r="Q34" i="1"/>
  <c r="R34" i="1" s="1"/>
  <c r="G32" i="4" s="1"/>
  <c r="J34" i="1"/>
  <c r="K34" i="1" s="1"/>
  <c r="Q33" i="1"/>
  <c r="R33" i="1" s="1"/>
  <c r="G31" i="4" s="1"/>
  <c r="J33" i="1"/>
  <c r="K33" i="1" s="1"/>
  <c r="Q32" i="1"/>
  <c r="R32" i="1" s="1"/>
  <c r="G30" i="4" s="1"/>
  <c r="J32" i="1"/>
  <c r="K32" i="1" s="1"/>
  <c r="Q31" i="1"/>
  <c r="R31" i="1" s="1"/>
  <c r="G29" i="4" s="1"/>
  <c r="J31" i="1"/>
  <c r="K31" i="1" s="1"/>
  <c r="Q30" i="1"/>
  <c r="R30" i="1" s="1"/>
  <c r="G28" i="4" s="1"/>
  <c r="J30" i="1"/>
  <c r="K30" i="1" s="1"/>
  <c r="Q29" i="1"/>
  <c r="R29" i="1" s="1"/>
  <c r="G27" i="4" s="1"/>
  <c r="J29" i="1"/>
  <c r="K29" i="1" s="1"/>
  <c r="Q28" i="1"/>
  <c r="R28" i="1" s="1"/>
  <c r="G26" i="4" s="1"/>
  <c r="J28" i="1"/>
  <c r="K28" i="1" s="1"/>
  <c r="Q27" i="1"/>
  <c r="R27" i="1" s="1"/>
  <c r="G25" i="4" s="1"/>
  <c r="J27" i="1"/>
  <c r="K27" i="1" s="1"/>
  <c r="Q26" i="1"/>
  <c r="R26" i="1" s="1"/>
  <c r="G24" i="4" s="1"/>
  <c r="J26" i="1"/>
  <c r="K26" i="1" s="1"/>
  <c r="Q25" i="1"/>
  <c r="R25" i="1" s="1"/>
  <c r="G23" i="4" s="1"/>
  <c r="J25" i="1"/>
  <c r="K25" i="1" s="1"/>
  <c r="Q24" i="1"/>
  <c r="R24" i="1" s="1"/>
  <c r="G22" i="4" s="1"/>
  <c r="J24" i="1"/>
  <c r="K24" i="1" s="1"/>
  <c r="Q23" i="1"/>
  <c r="R23" i="1" s="1"/>
  <c r="G21" i="4" s="1"/>
  <c r="J23" i="1"/>
  <c r="K23" i="1" s="1"/>
  <c r="Q22" i="1"/>
  <c r="R22" i="1" s="1"/>
  <c r="G20" i="4" s="1"/>
  <c r="J22" i="1"/>
  <c r="K22" i="1" s="1"/>
  <c r="Q21" i="1"/>
  <c r="R21" i="1" s="1"/>
  <c r="G19" i="4" s="1"/>
  <c r="J21" i="1"/>
  <c r="K21" i="1" s="1"/>
  <c r="Q20" i="1"/>
  <c r="R20" i="1" s="1"/>
  <c r="G18" i="4" s="1"/>
  <c r="J20" i="1"/>
  <c r="Q19" i="1"/>
  <c r="R19" i="1" s="1"/>
  <c r="G17" i="4" s="1"/>
  <c r="J19" i="1"/>
  <c r="K19" i="1" s="1"/>
  <c r="Q18" i="1"/>
  <c r="R18" i="1" s="1"/>
  <c r="G16" i="4" s="1"/>
  <c r="J18" i="1"/>
  <c r="K18" i="1" s="1"/>
  <c r="Q16" i="1"/>
  <c r="R16" i="1" s="1"/>
  <c r="G14" i="4" s="1"/>
  <c r="J16" i="1"/>
  <c r="K16" i="1" s="1"/>
  <c r="Q15" i="1"/>
  <c r="R15" i="1" s="1"/>
  <c r="G13" i="4" s="1"/>
  <c r="J15" i="1"/>
  <c r="K15" i="1" s="1"/>
  <c r="D12" i="4"/>
  <c r="D11" i="4"/>
  <c r="D10" i="4"/>
  <c r="D9" i="4"/>
  <c r="D8" i="4"/>
  <c r="D7" i="4"/>
  <c r="D5" i="4"/>
  <c r="K20" i="1" l="1"/>
  <c r="E5" i="15"/>
  <c r="V10" i="4" s="1"/>
  <c r="M10" i="4" s="1"/>
  <c r="E4" i="15"/>
  <c r="V7" i="4" s="1"/>
  <c r="M7" i="4" s="1"/>
  <c r="E3" i="15"/>
  <c r="V4" i="4" s="1"/>
  <c r="M4" i="4" s="1"/>
  <c r="D5" i="15"/>
  <c r="U10" i="4" s="1"/>
  <c r="L10" i="4" s="1"/>
  <c r="D4" i="15"/>
  <c r="U7" i="4" s="1"/>
  <c r="L7" i="4" s="1"/>
  <c r="D3" i="15"/>
  <c r="U4" i="4" s="1"/>
  <c r="L4" i="4" s="1"/>
  <c r="C5" i="15"/>
  <c r="T10" i="4" s="1"/>
  <c r="K10" i="4" s="1"/>
  <c r="C4" i="15"/>
  <c r="T7" i="4" s="1"/>
  <c r="K7" i="4" s="1"/>
  <c r="C3" i="15"/>
  <c r="T4" i="4" s="1"/>
  <c r="K4" i="4" s="1"/>
  <c r="F5" i="15"/>
  <c r="W10" i="4" s="1"/>
  <c r="N10" i="4" s="1"/>
  <c r="F4" i="15"/>
  <c r="W7" i="4" s="1"/>
  <c r="N7" i="4" s="1"/>
  <c r="F3" i="15"/>
  <c r="W4" i="4" s="1"/>
  <c r="N4" i="4" s="1"/>
  <c r="D12" i="15"/>
  <c r="U27" i="4" s="1"/>
  <c r="L27" i="4" s="1"/>
  <c r="D10" i="15"/>
  <c r="U21" i="4" s="1"/>
  <c r="L21" i="4" s="1"/>
  <c r="E12" i="15"/>
  <c r="V27" i="4" s="1"/>
  <c r="M27" i="4" s="1"/>
  <c r="E10" i="15"/>
  <c r="V21" i="4" s="1"/>
  <c r="M21" i="4" s="1"/>
  <c r="F12" i="15"/>
  <c r="W27" i="4" s="1"/>
  <c r="N27" i="4" s="1"/>
  <c r="F11" i="15"/>
  <c r="W24" i="4" s="1"/>
  <c r="N24" i="4" s="1"/>
  <c r="F10" i="15"/>
  <c r="W21" i="4" s="1"/>
  <c r="N21" i="4" s="1"/>
  <c r="D11" i="15"/>
  <c r="U24" i="4" s="1"/>
  <c r="L24" i="4" s="1"/>
  <c r="E11" i="15"/>
  <c r="V24" i="4" s="1"/>
  <c r="M24" i="4" s="1"/>
  <c r="C12" i="15"/>
  <c r="T27" i="4" s="1"/>
  <c r="K27" i="4" s="1"/>
  <c r="C11" i="15"/>
  <c r="T24" i="4" s="1"/>
  <c r="K24" i="4" s="1"/>
  <c r="C10" i="15"/>
  <c r="T21" i="4" s="1"/>
  <c r="K21" i="4" s="1"/>
  <c r="D15" i="4"/>
  <c r="D4" i="4"/>
  <c r="D6" i="4"/>
  <c r="C19" i="15" l="1"/>
  <c r="C17" i="15"/>
  <c r="E18" i="15"/>
  <c r="F17" i="15"/>
  <c r="E17" i="15"/>
  <c r="F18" i="15"/>
  <c r="C18" i="15"/>
  <c r="E19" i="15"/>
  <c r="D18" i="15"/>
  <c r="F19" i="15"/>
  <c r="D17" i="15"/>
  <c r="D19" i="15"/>
  <c r="D140" i="4"/>
  <c r="D132" i="4"/>
  <c r="D139" i="4"/>
  <c r="D138" i="4"/>
  <c r="D137" i="4"/>
  <c r="D136" i="4"/>
  <c r="D135" i="4"/>
  <c r="D134" i="4"/>
  <c r="D133" i="4"/>
  <c r="D128" i="4"/>
  <c r="D120" i="4"/>
  <c r="D127" i="4"/>
  <c r="D119" i="4"/>
  <c r="D126" i="4"/>
  <c r="D118" i="4"/>
  <c r="D125" i="4"/>
  <c r="D117" i="4"/>
  <c r="D124" i="4"/>
  <c r="D116" i="4"/>
  <c r="D131" i="4"/>
  <c r="D123" i="4"/>
  <c r="D130" i="4"/>
  <c r="D122" i="4"/>
  <c r="D129" i="4"/>
  <c r="D121" i="4"/>
  <c r="D110" i="4"/>
  <c r="D102" i="4"/>
  <c r="D109" i="4"/>
  <c r="D101" i="4"/>
  <c r="D108" i="4"/>
  <c r="D100" i="4"/>
  <c r="D115" i="4"/>
  <c r="D107" i="4"/>
  <c r="D114" i="4"/>
  <c r="D106" i="4"/>
  <c r="D113" i="4"/>
  <c r="D105" i="4"/>
  <c r="D112" i="4"/>
  <c r="D104" i="4"/>
  <c r="D111" i="4"/>
  <c r="D103" i="4"/>
  <c r="D92" i="4"/>
  <c r="D84" i="4"/>
  <c r="D91" i="4"/>
  <c r="D90" i="4"/>
  <c r="D89" i="4"/>
  <c r="D95" i="4"/>
  <c r="D87" i="4"/>
  <c r="D99" i="4"/>
  <c r="D98" i="4"/>
  <c r="D97" i="4"/>
  <c r="D96" i="4"/>
  <c r="D88" i="4"/>
  <c r="D94" i="4"/>
  <c r="D86" i="4"/>
  <c r="D93" i="4"/>
  <c r="D85" i="4"/>
  <c r="D80" i="4"/>
  <c r="D72" i="4"/>
  <c r="D79" i="4"/>
  <c r="D71" i="4"/>
  <c r="D78" i="4"/>
  <c r="D70" i="4"/>
  <c r="D77" i="4"/>
  <c r="D69" i="4"/>
  <c r="D76" i="4"/>
  <c r="D68" i="4"/>
  <c r="D83" i="4"/>
  <c r="D75" i="4"/>
  <c r="D82" i="4"/>
  <c r="D74" i="4"/>
  <c r="D81" i="4"/>
  <c r="D73" i="4"/>
  <c r="D67" i="4"/>
  <c r="D66" i="4"/>
  <c r="D65" i="4"/>
  <c r="D64" i="4"/>
  <c r="D56" i="4"/>
  <c r="D63" i="4"/>
  <c r="D55" i="4"/>
  <c r="D60" i="4"/>
  <c r="D52" i="4"/>
  <c r="D59" i="4"/>
  <c r="D58" i="4"/>
  <c r="D57" i="4"/>
  <c r="D62" i="4"/>
  <c r="D54" i="4"/>
  <c r="D61" i="4"/>
  <c r="D53" i="4"/>
  <c r="D36" i="4"/>
  <c r="D43" i="4"/>
  <c r="D42" i="4"/>
  <c r="D40" i="4"/>
  <c r="D44" i="4"/>
  <c r="D51" i="4"/>
  <c r="D50" i="4"/>
  <c r="D49" i="4"/>
  <c r="D41" i="4"/>
  <c r="D48" i="4"/>
  <c r="D47" i="4"/>
  <c r="D39" i="4"/>
  <c r="D46" i="4"/>
  <c r="D38" i="4"/>
  <c r="D45" i="4"/>
  <c r="D37" i="4"/>
  <c r="D22" i="4"/>
  <c r="D29" i="4"/>
  <c r="D21" i="4"/>
  <c r="D28" i="4"/>
  <c r="D20" i="4"/>
  <c r="D35" i="4"/>
  <c r="D27" i="4"/>
  <c r="D34" i="4"/>
  <c r="D26" i="4"/>
  <c r="D33" i="4"/>
  <c r="D25" i="4"/>
  <c r="D32" i="4"/>
  <c r="D24" i="4"/>
  <c r="D31" i="4"/>
  <c r="D23" i="4"/>
  <c r="D30" i="4"/>
  <c r="D19" i="4"/>
  <c r="D18" i="4"/>
  <c r="D17" i="4"/>
  <c r="D16" i="4"/>
  <c r="D14" i="4"/>
  <c r="D13" i="4"/>
</calcChain>
</file>

<file path=xl/sharedStrings.xml><?xml version="1.0" encoding="utf-8"?>
<sst xmlns="http://schemas.openxmlformats.org/spreadsheetml/2006/main" count="483" uniqueCount="309">
  <si>
    <t>frei</t>
  </si>
  <si>
    <t>Liste</t>
  </si>
  <si>
    <t>Formel</t>
  </si>
  <si>
    <t xml:space="preserve">Verarbeitungstätigkeit: </t>
  </si>
  <si>
    <t>Ergebnis</t>
  </si>
  <si>
    <t>lfd.
Nr.</t>
  </si>
  <si>
    <t>Risiken</t>
  </si>
  <si>
    <t xml:space="preserve">Risiko-
quellen
</t>
  </si>
  <si>
    <t>Risiko-
verantwort-
licher</t>
  </si>
  <si>
    <t>Schadenshöhe</t>
  </si>
  <si>
    <t>Eintrittswahrscheinlichkeit</t>
  </si>
  <si>
    <t>Verkettung</t>
  </si>
  <si>
    <t>ohne Formel</t>
  </si>
  <si>
    <t>Risiko-
bewertung</t>
  </si>
  <si>
    <t>nach Erwägungsgrund 83 DS-GVO</t>
  </si>
  <si>
    <t>Bitte Auswahl anklicken</t>
  </si>
  <si>
    <t>Freitext</t>
  </si>
  <si>
    <t>Bitte Auswahl 
anklicken</t>
  </si>
  <si>
    <t>Kennzeichnung folgt automatisch</t>
  </si>
  <si>
    <t>negativ - neue/veränderte Maßnahmen nicht festlegen/umsetzen</t>
  </si>
  <si>
    <t>Risiken für den Betroffenen</t>
  </si>
  <si>
    <t>Risikoquellen</t>
  </si>
  <si>
    <t>R-Bewältigung</t>
  </si>
  <si>
    <t>positiv</t>
  </si>
  <si>
    <t>negativ - neue/veränderte Maßnahmen festlegen</t>
  </si>
  <si>
    <t>Stellungnahme</t>
  </si>
  <si>
    <t>RA korrekt/Maßnahmen ausreichend</t>
  </si>
  <si>
    <t>RA korrekt/Maßnahmen unzureichend</t>
  </si>
  <si>
    <t>RA unkorrekt/Maßnahmen ausreichend</t>
  </si>
  <si>
    <t>RA unkorrekt/Maßnahmen unzureichend</t>
  </si>
  <si>
    <t>Schadens-höhe</t>
  </si>
  <si>
    <t>Eintritts-wahrschein-lichkeit</t>
  </si>
  <si>
    <t>Betroffene könnten erhebliche oder sogar unumkehrbare Konsequenzen erfahren, welche sie nicht bewältigen könnten (finanz. Notlage, uneinbringl. Schulden oder Arbeitsunfähigkeit, langfristige psychologische oder physische Gebrechen, Tod usw.)</t>
  </si>
  <si>
    <t>FarbMatrix</t>
  </si>
  <si>
    <t>Schaden</t>
  </si>
  <si>
    <t>Eintritt</t>
  </si>
  <si>
    <t>Verfahren/ Prozess</t>
  </si>
  <si>
    <t>Vor Maßnahmenplaung</t>
  </si>
  <si>
    <t>nach Maßnahmenplanung</t>
  </si>
  <si>
    <t>Riskoanalyse VOR Maßnahmenfestlegung</t>
  </si>
  <si>
    <t>Riskoanalyse NACH Maßnahmenfestlegung</t>
  </si>
  <si>
    <t>Risiko-
bewäl-
tigung</t>
  </si>
  <si>
    <t>Maß-
nahmen</t>
  </si>
  <si>
    <t>Risiko-
 vermeidung,
 minimierung,
 handhabung,
 übertragung,</t>
  </si>
  <si>
    <t>Wasser</t>
  </si>
  <si>
    <t>Anderen erheblichen wirtschaftlichen oder gesellschaftlichen Nachteilen</t>
  </si>
  <si>
    <t>Arbeitsrechtlicher Kontext</t>
  </si>
  <si>
    <t>Auftauchen (negativer) Informationen (Informationsemergenz)</t>
  </si>
  <si>
    <t>Behandlung des Menschen als bloßes Objekt</t>
  </si>
  <si>
    <t>Bildung eines Persönlichkeitsprofils</t>
  </si>
  <si>
    <t>Bonitätsprüfungen, Forderungsmanagement</t>
  </si>
  <si>
    <t>Dauerhafte Verfügbarkeit (negativer) Informationen</t>
  </si>
  <si>
    <t>Diskriminierung</t>
  </si>
  <si>
    <t>Enttäuschung von Vertraulichkeitserwartungen</t>
  </si>
  <si>
    <t>Erhöhung individueller Verletzlichkeit für Straftaten</t>
  </si>
  <si>
    <t>Finanziellen Verlust</t>
  </si>
  <si>
    <t>Fremdbestimmung</t>
  </si>
  <si>
    <t>Gesellschaftlich-politische Risiken</t>
  </si>
  <si>
    <t>Informationsfehlerhaftigkeit</t>
  </si>
  <si>
    <t>Rufschädigung</t>
  </si>
  <si>
    <t>Schamgefühl und Ansehensverlust</t>
  </si>
  <si>
    <t>Selektivitätsschäden</t>
  </si>
  <si>
    <t>Systematische Verzerrung von Inhalten (Entkontextualisierung)</t>
  </si>
  <si>
    <t>Unbefugte Aufhebung der Pseudonymisierung</t>
  </si>
  <si>
    <t>Unbefugte Offenlegung personenbezogener Daten</t>
  </si>
  <si>
    <t>Unbefugter Zugang zu personenbezogenen Daten</t>
  </si>
  <si>
    <t>Veränderung personenbezogener Daten</t>
  </si>
  <si>
    <t>Verlust der Vertraulichkeit von dem Berufsgeheimnis unterliegenden personenbezogenen Daten</t>
  </si>
  <si>
    <t>Verlust personenbezogener Daten</t>
  </si>
  <si>
    <t>Werbung und Zielgruppenpräzisierung</t>
  </si>
  <si>
    <t>Wirtschaftliche Risiken</t>
  </si>
  <si>
    <t>Auftragsverarbeiter</t>
  </si>
  <si>
    <t>Beschäftigter, Fahrlässigkeit</t>
  </si>
  <si>
    <t>Beschäftigter, Finanzieller Vorteil</t>
  </si>
  <si>
    <t>Beschäftigter, Spionage</t>
  </si>
  <si>
    <t>Beschäftigter, Übermüdung/Überlastung</t>
  </si>
  <si>
    <t>Beschäftigter, Vergeltung/Rache</t>
  </si>
  <si>
    <t>Beschäftigter, Vorsatz</t>
  </si>
  <si>
    <t>Beschäftigter, Weggang/Verlassen der Firma</t>
  </si>
  <si>
    <t>Hacker, Finanzieller Vorteil</t>
  </si>
  <si>
    <t>Hacker, Lust am „Spielen“</t>
  </si>
  <si>
    <t>Hacker, Wissensdurst</t>
  </si>
  <si>
    <t>Hardware, Modifikation</t>
  </si>
  <si>
    <t>Hardware, Schaden</t>
  </si>
  <si>
    <t>Hardware, Spionage</t>
  </si>
  <si>
    <t>Hardware, Überlastung</t>
  </si>
  <si>
    <t>Hardware, Ungewöhnlicher Gebrauch</t>
  </si>
  <si>
    <t>Hardware, Verlust</t>
  </si>
  <si>
    <t>Hardware, Verlust der Festplatte</t>
  </si>
  <si>
    <t>Journalisten, Informationen für Story</t>
  </si>
  <si>
    <t>Mitbewerber, Wettbewerbsvorteil</t>
  </si>
  <si>
    <t>Netzwerkverbindung, Modifikation</t>
  </si>
  <si>
    <t>Netzwerkverbindung, Spionage</t>
  </si>
  <si>
    <t>Netzwerkverbindung, Störung</t>
  </si>
  <si>
    <t>Netzwerkverbindung, Überlastung</t>
  </si>
  <si>
    <t>Organisierte Kriminalität</t>
  </si>
  <si>
    <t>Papierdokumente, Modifikation</t>
  </si>
  <si>
    <t>Papierdokumente, Schaden</t>
  </si>
  <si>
    <t>Papierdokumente, Verlust</t>
  </si>
  <si>
    <t>Polizei, Gesetzlicher Auftrag</t>
  </si>
  <si>
    <t>Postversand, Modifikation</t>
  </si>
  <si>
    <t>Postversand, Spionage</t>
  </si>
  <si>
    <t>Postversand, Verlust</t>
  </si>
  <si>
    <t>Software, Modifikation</t>
  </si>
  <si>
    <t>Software, Schaden</t>
  </si>
  <si>
    <t>Software, Spionage</t>
  </si>
  <si>
    <t>Software, Ungewöhnlicher Gebrauch</t>
  </si>
  <si>
    <t>Software, Verlust</t>
  </si>
  <si>
    <t>Staatsanwaltschaft, Gesetzlicher Auftrag</t>
  </si>
  <si>
    <t>Technologiewechsel</t>
  </si>
  <si>
    <t>Unbefugte Verarbeitung</t>
  </si>
  <si>
    <t>Whistleblower</t>
  </si>
  <si>
    <t>Risikobeispiele</t>
  </si>
  <si>
    <t>Diebstahl von Geräten, Datenträgern und Dokumenten</t>
  </si>
  <si>
    <t>Verlust von Geräten, Datenträgern und Dokumenten</t>
  </si>
  <si>
    <t>Offenlegung schützenswerter Informationen</t>
  </si>
  <si>
    <t>Missbrauch personenbezogener Daten</t>
  </si>
  <si>
    <t>Feuer</t>
  </si>
  <si>
    <t>Ungünstige klimatische Bedingungen</t>
  </si>
  <si>
    <t>Verschmutzung, Staub, Korrosion</t>
  </si>
  <si>
    <t>Naturkatastrophen</t>
  </si>
  <si>
    <t>Katastrophen im Umfeld</t>
  </si>
  <si>
    <t>Großereignisse im Umfeld</t>
  </si>
  <si>
    <t>Ausfall oder Störung der Stromversorgung</t>
  </si>
  <si>
    <t>Ausfall oder Störung von Kommunikationsnetzen</t>
  </si>
  <si>
    <t>Ausfall oder Störung von Versorgungsnetzen</t>
  </si>
  <si>
    <t>Ausfall oder Störung von Dienstleistern</t>
  </si>
  <si>
    <t>Elektromagnetische Störstrahlung</t>
  </si>
  <si>
    <t>Abfangen kompromittierender Strahlung</t>
  </si>
  <si>
    <t>Ausspähen von Informationen/Spionage</t>
  </si>
  <si>
    <t>Abhören</t>
  </si>
  <si>
    <t>Fehlplanung oder fehlende Anpassung</t>
  </si>
  <si>
    <t>Informationen oder Produkte aus unzuverlässiger Quelle</t>
  </si>
  <si>
    <t>Manipulation von Hard- oder Software</t>
  </si>
  <si>
    <t>Manipulation von Informationen</t>
  </si>
  <si>
    <t>Unbefugtes Eindringen in IT-Systeme</t>
  </si>
  <si>
    <t>Zerstörung von Geräten oder Datenträgern</t>
  </si>
  <si>
    <t>Ausfall von Geräten oder Systemen</t>
  </si>
  <si>
    <t>Fehlfunktionen von Geräten oder Systemen</t>
  </si>
  <si>
    <t>Ressourcenmangel</t>
  </si>
  <si>
    <t>Software-Schwachstellen oder -Fehler</t>
  </si>
  <si>
    <t>Verstoß gegen Gesetze oder Regelungen</t>
  </si>
  <si>
    <t>Unberechtigte Nutzung oder Administration von Geräten und Systemen</t>
  </si>
  <si>
    <t>Fehlerhafte Nutzung oder Administration von Geräten und Systemen</t>
  </si>
  <si>
    <t>Missbrauch von Berechtigungen</t>
  </si>
  <si>
    <t>Personenausfall</t>
  </si>
  <si>
    <t>Anschlag</t>
  </si>
  <si>
    <t>Nötigung, Erpressung oder Korruption</t>
  </si>
  <si>
    <t>Identitätsdiebstahl</t>
  </si>
  <si>
    <t>Abstreiten von Handlungen</t>
  </si>
  <si>
    <t>Schadprogramm</t>
  </si>
  <si>
    <t>Verhinderung von Diensten (Denial of Service)</t>
  </si>
  <si>
    <t>Sabotage</t>
  </si>
  <si>
    <t>Social Engineering</t>
  </si>
  <si>
    <t>Einspielen von Nachrichten</t>
  </si>
  <si>
    <t>Unbefugtes Eindringen in Räumlichkeiten</t>
  </si>
  <si>
    <t>Datenverlust</t>
  </si>
  <si>
    <t>Integritätsverlust schützenswerter Informationen</t>
  </si>
  <si>
    <t>Schädliche Seiteneffekte IT-gestützter Angriffe</t>
  </si>
  <si>
    <t>Bitte auswählen</t>
  </si>
  <si>
    <t>Aufsichtsbehörde konsultieren</t>
  </si>
  <si>
    <t>Verarbeitung statthaft</t>
  </si>
  <si>
    <t>Maßnahmen</t>
  </si>
  <si>
    <t>Pseudonymisierung / Nichtangabe</t>
  </si>
  <si>
    <t>Pseudonymisierung / Maskierung / Ersetzung</t>
  </si>
  <si>
    <t>Pseudonymisierung / Mischung / Shuffeling</t>
  </si>
  <si>
    <t>Pseudonymisierung / Varianzmethode</t>
  </si>
  <si>
    <t>Pseudonymisierung / Weitere Maßnahme</t>
  </si>
  <si>
    <t>Verschlüsselung / Blockchiffren</t>
  </si>
  <si>
    <t>Verschlüsselung / Stromchiffren</t>
  </si>
  <si>
    <t>Verschlüsselung / Hash-Funktionen</t>
  </si>
  <si>
    <t>Verschlüsselung / SALT-Angaben</t>
  </si>
  <si>
    <t>Verschlüsselung / Weitere Maßnahme</t>
  </si>
  <si>
    <t>Vertraulichkeit / Zutrittskontrolle</t>
  </si>
  <si>
    <t>Vertraulichkeit / Zugangskontrolle</t>
  </si>
  <si>
    <t>Vertraulichkeit / Zugriffskontrolle</t>
  </si>
  <si>
    <t>Vertraulichkeit / Weitergabekontrolle</t>
  </si>
  <si>
    <t>Vertraulichkeit / Verarbeitungskontrolle</t>
  </si>
  <si>
    <t>Vertraulichkeit / Trennungskontrolle</t>
  </si>
  <si>
    <t>Vertraulichkeit / Zweckbindung</t>
  </si>
  <si>
    <t>Vertraulichkeit / Weitere Maßnahme</t>
  </si>
  <si>
    <t>Integrität / Eingabekontrolle</t>
  </si>
  <si>
    <t>Integrität / Auftragskontrolle</t>
  </si>
  <si>
    <t>Integrität / Weitere Maßnahme</t>
  </si>
  <si>
    <t>Verfügbarkeit / Recoverykonzept</t>
  </si>
  <si>
    <t>Verfügbarkeit / Weitere Maßnahme</t>
  </si>
  <si>
    <t>Belastbarkeit / Ausfallsicherheit / Organisatorische Anforderungen</t>
  </si>
  <si>
    <t>Belastbarkeit / Ausfallsicherheit / Technische Maßnahmen</t>
  </si>
  <si>
    <t>Belastbarkeit / Ausfallsicherheit / Server- und Client-Absicherung</t>
  </si>
  <si>
    <t>Belastbarkeit / Ausfallsicherheit / Weitere Maßnahme</t>
  </si>
  <si>
    <t>Auditierung Maßnahmen / Weitere Maßnahme</t>
  </si>
  <si>
    <t>mehrere</t>
  </si>
  <si>
    <t>Auditierung Maßnahmen / Zertifizierung</t>
  </si>
  <si>
    <t>Auditierung Maßnahmen / Auditplan</t>
  </si>
  <si>
    <t>Auditierung Maßnahmen / Auditzyklen</t>
  </si>
  <si>
    <t>Nr.</t>
  </si>
  <si>
    <t>Zähler</t>
  </si>
  <si>
    <t>VERÄNDERUNG</t>
  </si>
  <si>
    <t>Hohes Risiko</t>
  </si>
  <si>
    <t>Erhebliches Risiko</t>
  </si>
  <si>
    <t>(Normales) Risiko</t>
  </si>
  <si>
    <t>Voraussichtlich kein Risiko</t>
  </si>
  <si>
    <t>Kein Risiko</t>
  </si>
  <si>
    <t>Niedrig</t>
  </si>
  <si>
    <t>Mittel</t>
  </si>
  <si>
    <t>Hoch</t>
  </si>
  <si>
    <t>Normal</t>
  </si>
  <si>
    <t>Sehr hoch</t>
  </si>
  <si>
    <t>Betroffene könnten bedeutende Konsequenzen erfahren, welche sie trotz ernsthafter Schwierigkeiten zu bewältigen in der Lage sein sollten (fehlgeleitete Zahlungsmittel, Verlust der Kreditwürdigkeit, Eigentumsschaden, Arbeitsplatzverlust, Vorladung, schwere, lähmende Verletzung oder Krankheit usw.)</t>
  </si>
  <si>
    <t>Betroffene können bedeutende Unbequemlichkeiten erfahren, welche sie trotz einiger weniger Schwierigkeiten bewältigen können (zusätzliche Kosten, Ablehnung beim Zugang zu kommerziellen Diensten, Angst, mangelndes Verständnis, Stress, kleine körperliche Gebrechen,Verletzungen oder Krankheiten, die mehr als Erste Hilfe erfordern)</t>
  </si>
  <si>
    <t>Betroffene werden nicht belangt oder könnten auf ein paar Unannehmlichkeiten treffe, welche sie problemlos bewältigen können (Zeitbedarf zur Wiedereingabe von Information, Verärgerung, Irritationen, leichte Verletzung, die nicht mehr als Erste Hilfe erfordert usw.)</t>
  </si>
  <si>
    <t>NormalNiedrig</t>
  </si>
  <si>
    <t>NormalHoch</t>
  </si>
  <si>
    <t>Risikovermeidung</t>
  </si>
  <si>
    <t>Risikominimierung</t>
  </si>
  <si>
    <t>Risikohandhabung</t>
  </si>
  <si>
    <t>Risikoübertragung</t>
  </si>
  <si>
    <t>Beurteilung Erforderlichkeit einer Datenschutz-Folgenabschätzung:</t>
  </si>
  <si>
    <t>Frage / Prüfung</t>
  </si>
  <si>
    <t>Ja/Nein</t>
  </si>
  <si>
    <t>Ja=0,5</t>
  </si>
  <si>
    <t>Ja=1</t>
  </si>
  <si>
    <t>Birgt die Verarbeitung der personenbezogenen Daten ein hohes Risiko für die Rechte und Freiheiten der Betroffenen?</t>
  </si>
  <si>
    <t>Insbesondere prüfen (mehr als 2 Kriterien legen Vermutung nahe, dass DSFA erforderlich ist):</t>
  </si>
  <si>
    <t>Einsatz neuer Verarbeitungstechnologien, d. h. Technologien, zu denen der Verantwortliche noch keine DSFA durchgeführt hat</t>
  </si>
  <si>
    <t>Einsatz neuer Verarbeitungen, d. h. Verfahren der Verarbeitung personenbezogener Daten, zu denen der Verantwortliche noch keine DSFA durchgeführt hat</t>
  </si>
  <si>
    <t>Verarbeitung großer Datenmengen</t>
  </si>
  <si>
    <t>Verarbeitung von Daten einer großen Anzahl betroffener Personen</t>
  </si>
  <si>
    <t>Verarbeitungen, welche betroffenen Personen die Wahrnehmung ihrer aus der DS-GVO resultierenden Rechte erschweren</t>
  </si>
  <si>
    <t>Soll mit der Verarbeitung  die Persönlichkeit des Betroffenen systematisch und automatisiert bewertet werden, sodass rechtliche oder andere intensive Eingriffe für den Betroffenen daraus resultieren bzw. resultieren können?</t>
  </si>
  <si>
    <t>Sollen umfangreiche Mengen von Daten, die zu den besonderen Kategorien gehören, verarbeitet werden?</t>
  </si>
  <si>
    <t>Sollen umfangreiche Mengen von Daten über strafrechtliche Verurteilungen und Straftaten verarbeitet werden?</t>
  </si>
  <si>
    <t>Sollen öffentlich zugängliche Räume überwacht werden?</t>
  </si>
  <si>
    <t>Befindet sich die Verarbeitung auf der vom EU Datenschutz-Ausschuss genehmigten Blacklist der nationalen Aufsichtsbehörde?</t>
  </si>
  <si>
    <t>Umfangreiche Verarbeitung von Daten,  die dem Sozial-, einem Berufs- oder besonderen Amtsgeheimnis unterliegen, auch wenn es sich nicht um Daten gemäß Art. 9 Abs. 1 und 10 DS- GVO handelt</t>
  </si>
  <si>
    <t>Mobile optisch-elektronische Erfassung personenbezogener Daten in öffentlichen Bereichen, sofern die Daten aus ein oder mehreren Erfassungssystemen in großem Umfang zentral zusammengeführt werden</t>
  </si>
  <si>
    <t>Umfangreiche Erhebung und Veröffentlichung oder Übermittlung von personenbezogenen Daten, die zur Bewertung des Verhaltens und anderer persönlicher Aspekte von Personen dienen und von Dritten dazu genutzt werden können, Entscheidungen zu treffen, die Rechtswirkung gegenüber den bewerteten Personen entfalten, oder diese in ähnlich erheblicher Weise beeinträchtigen</t>
  </si>
  <si>
    <t>Erstellung umfassender Profile über die Interessen, das Netz persönlicher  Beziehungen oder die Persönlichkeit der Betroffenen</t>
  </si>
  <si>
    <t>Zusammenführung von personenbezogenen Daten aus verschiedenen Quellen und der Verarbeitung der so zusammengeführten Daten, sofern
• die Zusammenführung oder  Verarbeitung in großem Umfang vorgenommen werden,
• für Zwecke erfolgen, für welche nicht alle der zu verarbeitenden Daten direkt bei den betroffenen Personen erhoben wurden,
• die Anwendung von Algorithmen einschließen, die für die betroffenen Personen nicht nachvollziehbar sind, und
• der Entdeckung vorher unbekannter Zusammenhänge zwischen den Daten für nicht im Vorhinein bestimmte Zwecke dienen</t>
  </si>
  <si>
    <t>Einsatz von künstlicher Intelligenz zur Verarbeitung personenbezogener Daten zur Steuerung der Interaktion mit den Betroffenen oder zur Bewertung persönlicher Aspekte der betroffenen Person</t>
  </si>
  <si>
    <t>Nicht bestimmungsgemäße Nutzung von Sensoren eines Mobilfunkgeräts im Besitz der betroffenen Personen oder von Funksignalen, die von solchen Geräten versandt werden, zur Bestimmung des Aufenthaltsorts oder der Bewegung von Personen über einen substantiellen Zeitraum</t>
  </si>
  <si>
    <t>Automatisierte Auswertung von Video- oder Audio-Aufnahmen zur Bewertung der Persönlichkeit der Betroffenen</t>
  </si>
  <si>
    <t>Erstellung umfassender Profile über die Bewegung und das Kaufverhalten von Betroffenen</t>
  </si>
  <si>
    <t>Anonymisierung von besonderen personenbezogenen Daten nach Artikel 9 DS-GVO nicht nur in Einzelfällen (in Bezug auf die Zahl der betroffenen Personen und die Angaben je betroffener Person) zum Zweck der Übermittlung an Dritte</t>
  </si>
  <si>
    <t>Verarbeitung von personenbezogenen Daten gemäß Art. 9 Abs. 1 und Art. 10 DS-GVO - auch wenn sie nicht als „umfangreich“ im Sinne des Art 35 Abs. 3 lit. b) anzusehen ist - sofern eine nicht einmalige Datenerhebung mittels der innovativen Nutzung von Sensoren oder mobilen Anwendungen stattfindet und diese Daten von einer zentralen Stelle empfangen und aufbereitet werden.</t>
  </si>
  <si>
    <t>Verarbeitung von Daten gemäß Art. 9 Abs. 1 und Art. 10 DS-GVO -  auch wenn sie nicht als
„umfangreich“ im Sinne des Art 35 Abs. 3 lit. b) anzusehen ist – sofern die Daten durch die Anbieter neuer Technologien dazu verwendet werden, die Leistungsfähigkeit der Personen zu bestimmen.</t>
  </si>
  <si>
    <r>
      <rPr>
        <b/>
        <sz val="11"/>
        <color theme="1"/>
        <rFont val="Calibri"/>
        <family val="2"/>
        <scheme val="minor"/>
      </rPr>
      <t xml:space="preserve">Ausnahmetatbestand: </t>
    </r>
    <r>
      <rPr>
        <sz val="11"/>
        <color theme="1"/>
        <rFont val="Calibri"/>
        <family val="2"/>
        <scheme val="minor"/>
      </rPr>
      <t>Liegt eine Datenschutz-Folgenabschätzung im Sinne des Art. 35 Abs. 10 DS-GVO vor und wurde seitens des für den Verantwortlichen geltenden Mitgliedsstaates keine darüber hinausgehende DSFA angeordnet?</t>
    </r>
  </si>
  <si>
    <r>
      <rPr>
        <b/>
        <sz val="11"/>
        <color theme="1"/>
        <rFont val="Calibri"/>
        <family val="2"/>
        <scheme val="minor"/>
      </rPr>
      <t>Azsnahmetatbestand:</t>
    </r>
    <r>
      <rPr>
        <sz val="11"/>
        <color theme="1"/>
        <rFont val="Calibri"/>
        <family val="2"/>
        <scheme val="minor"/>
      </rPr>
      <t xml:space="preserve"> Existiert eine DSFA für einen ähnlichen Verarbeitungsvorgang mit ähnlich hohem Risiko i.S.v. Art. 35 Abs. 1 Satz 2 DS-GVO?</t>
    </r>
  </si>
  <si>
    <r>
      <rPr>
        <b/>
        <sz val="11"/>
        <color theme="1"/>
        <rFont val="Calibri"/>
        <family val="2"/>
        <scheme val="minor"/>
      </rPr>
      <t>Ausnahmetatbestand:</t>
    </r>
    <r>
      <rPr>
        <sz val="11"/>
        <color theme="1"/>
        <rFont val="Calibri"/>
        <family val="2"/>
        <scheme val="minor"/>
      </rPr>
      <t xml:space="preserve"> Steht die Verarbeitung auf einer „White-List“ gemäß Art. 35 Abs. 5 DS-GVO?</t>
    </r>
  </si>
  <si>
    <t>Ja/Nein-Felder</t>
  </si>
  <si>
    <t>Nein</t>
  </si>
  <si>
    <t>Ja</t>
  </si>
  <si>
    <t>- Niedrig
- Normal
- Hoch
- Sehr hoch</t>
  </si>
  <si>
    <t>- Niedrig
- Mittel
- Hoch</t>
  </si>
  <si>
    <t>- Kein Risiko
- Voraussichtlich kein Risiko
- (Normales) Risiko
- Erhebliches Risiko
- Hohes Risiko</t>
  </si>
  <si>
    <t>NiedrigNiedrig</t>
  </si>
  <si>
    <t>NiedrigMittel</t>
  </si>
  <si>
    <t>NiedrigHoch</t>
  </si>
  <si>
    <t>NormalMittel</t>
  </si>
  <si>
    <t>HochNiedrig</t>
  </si>
  <si>
    <t>HochMittel</t>
  </si>
  <si>
    <t>HochHoch</t>
  </si>
  <si>
    <t>Sehr hochNiedrig</t>
  </si>
  <si>
    <t>Sehr hochMittel</t>
  </si>
  <si>
    <t>Sehr hochHoch</t>
  </si>
  <si>
    <t>Verarbeitung von biometrischen Daten zur eindeutigen Identifizierung natürlicher Personen, wenn mindestens ein weiteres folgendes Kriterium aus WP 248 Rev. 01 zutrifft:
• Daten zu schutzbedürftigen Betroffenen
• Systematische Überwachung
• Innovative Nutzung oder Anwendung neuer technologischer oder organisatorischer Lösungen
• Bewerten oder Einstufen (Scoring)
• Abgleichen oder Zusammenführen von Datensätzen
• Automatisierte Entscheidungsfin- dung mit Rechtswirkung oder ähn- lich bedeutsamer Wirkung
• Betroffene werden an der Ausübung eines Rechts oder der Nutzung einer Dienstleistung bzw. Durchführung eines Vertrags gehindert</t>
  </si>
  <si>
    <t>Verarbeitung von genetischen Daten im Sinne von Artikel 4 Nr. 13 DSGVO, , wenn mindestens ein weiteres folgendes Kriterium aus WP 248 Rev. 01 zutrifft:
• Daten zu schutzbedürftigen Betroffenen
• Systematische Überwachung
• Innovative Nutzung oder Anwendung neuer technologischer oder organisatorischer Lösungen
• Bewerten oder Einstufen (Scoring)
• Abgleichen oder Zusammenführen von Datensätzen
• Automatisierte Entscheidungsfin- dung mit Rechtswirkung oder ähn- lich bedeutsamer Wirkung
• Betroffene werden an der Ausübung eines Rechts oder der Nutzung einer Dienstleistung bzw. Durchführung eines Vertrags gehindert</t>
  </si>
  <si>
    <t>Umfangreiche Verarbeitung von personenbezogenen Daten über den Aufenthalt von natürlichen Personen</t>
  </si>
  <si>
    <t>Zusammenführung von personenbezogenen Daten aus verschiedenen Quellen und Verarbeitung der so zusammengeführten Daten, sofern
• die Zusammenführung oder  Verarbeitung in großem Umfang vorgenommen werden,
• für Zwecke erfolgen, für welche nicht alle der zu verarbeitenden Daten direkt bei den betroffenen Personen erhoben wurden,
• die Anwendung von Algorithmen einschließen, die für die betroffenen Personen nicht nachvollziehbar sind, und
der Erzeugung von Datengrundlagen dienen,  die dazu genutzt werden können, Entscheidungen zu treffen, die Rechtswirkung gegenüber den betroffenen Personen entfalten, oder  diese in ähnlich erheblicher Weise beeinträchtigen können</t>
  </si>
  <si>
    <t>Umfangreiche Verarbeitung von personenbezogenen Daten über das Verhalten von Beschäftigten, die zur Bewertung ihrer Arbeitstätigkeit derart eingesetzt werden können, dass sich Rechtsfolgen für die Betroffenen ergeben oder diese Betroffenen in anderer Weise erheblich beeinträchtigt werden</t>
  </si>
  <si>
    <t>Identitätsbetrug</t>
  </si>
  <si>
    <t>Weitere Maßnahmen erforderlich</t>
  </si>
  <si>
    <t>DSFA</t>
  </si>
  <si>
    <t>Maßnahme</t>
  </si>
  <si>
    <t>Schulung / Informationssystem</t>
  </si>
  <si>
    <t>Schulung / Awareness</t>
  </si>
  <si>
    <t>Schulung / Datenschutz</t>
  </si>
  <si>
    <t>Restrisiko akzeptabel</t>
  </si>
  <si>
    <t>Verfügbarkeit / Backupkonzept</t>
  </si>
  <si>
    <t>Komplexe Darstellung erforderlich, externes Dokument, zu finden: (bitte Angabe Speicherort)</t>
  </si>
  <si>
    <t>- Kein Risiko
- Voraussichtlich kein Risiko
- (Normales) Risiko
- Erhebliches Risiko
- Hohes Risiko
- untragbares Risiko</t>
  </si>
  <si>
    <t>Risikobewertung</t>
  </si>
  <si>
    <t>untragbares Risiko</t>
  </si>
  <si>
    <t>Wahrschein-lichkeit</t>
  </si>
  <si>
    <t>Risikoein-schätzung</t>
  </si>
  <si>
    <t>x</t>
  </si>
  <si>
    <t>sehr hoch</t>
  </si>
  <si>
    <t>hoch</t>
  </si>
  <si>
    <t>normal</t>
  </si>
  <si>
    <t>niedrig</t>
  </si>
  <si>
    <t>mittel</t>
  </si>
  <si>
    <r>
      <t xml:space="preserve">Risikomatrix </t>
    </r>
    <r>
      <rPr>
        <b/>
        <sz val="14"/>
        <color theme="1"/>
        <rFont val="Calibri"/>
        <family val="2"/>
        <scheme val="minor"/>
      </rPr>
      <t>vor</t>
    </r>
    <r>
      <rPr>
        <sz val="14"/>
        <color theme="1"/>
        <rFont val="Calibri"/>
        <family val="2"/>
        <scheme val="minor"/>
      </rPr>
      <t xml:space="preserve"> Maßnahmenplanung</t>
    </r>
  </si>
  <si>
    <r>
      <t xml:space="preserve">Risikomatrix </t>
    </r>
    <r>
      <rPr>
        <b/>
        <sz val="14"/>
        <color theme="1"/>
        <rFont val="Calibri"/>
        <family val="2"/>
        <scheme val="minor"/>
      </rPr>
      <t>nach</t>
    </r>
    <r>
      <rPr>
        <sz val="14"/>
        <color theme="1"/>
        <rFont val="Calibri"/>
        <family val="2"/>
        <scheme val="minor"/>
      </rPr>
      <t xml:space="preserve"> Maßnahmenplanung</t>
    </r>
  </si>
  <si>
    <t>Untragbares Risiko</t>
  </si>
  <si>
    <t>Risikoursprung</t>
  </si>
  <si>
    <t>Risiko-ursprung</t>
  </si>
  <si>
    <t>Allgemein</t>
  </si>
  <si>
    <t>Aufnahme</t>
  </si>
  <si>
    <t>Behandlung</t>
  </si>
  <si>
    <t>Abrechnung</t>
  </si>
  <si>
    <t>Falsche Zuordnung von Daten</t>
  </si>
  <si>
    <t>Falsche Auswahl eines Patienten in einem Informationssystem</t>
  </si>
  <si>
    <t>Falsche Zuordnung einer ID zu einer Patienten</t>
  </si>
  <si>
    <t>Falsches Einlesen der Krankenversichertenkarte</t>
  </si>
  <si>
    <t>Fehlerhafte Dokumentation/Dateneingabe</t>
  </si>
  <si>
    <t>Ergebnisbewertung</t>
  </si>
  <si>
    <t>Summe Bewertung</t>
  </si>
  <si>
    <t>Datum: 13.12.2019</t>
  </si>
  <si>
    <t>Verarbeitung Krankenhaus-Informations-System (KIS) „Complete Recovery“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</si>
</sst>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23" x14ac:knownFonts="1">
    <font>
      <sz val="11"/>
      <color theme="1"/>
      <name val="Calibri"/>
      <family val="2"/>
      <scheme val="minor"/>
    </font>
    <font>
      <b/>
      <sz val="11"/>
      <color theme="1"/>
      <name val="Calibri"/>
      <family val="2"/>
      <scheme val="minor"/>
    </font>
    <font>
      <sz val="11"/>
      <color rgb="FF00B050"/>
      <name val="Calibri"/>
      <family val="2"/>
      <scheme val="minor"/>
    </font>
    <font>
      <sz val="8"/>
      <color theme="8" tint="-0.749992370372631"/>
      <name val="Calibri"/>
      <family val="2"/>
      <scheme val="minor"/>
    </font>
    <font>
      <b/>
      <sz val="11"/>
      <color theme="1" tint="0.499984740745262"/>
      <name val="Calibri"/>
      <family val="2"/>
      <scheme val="minor"/>
    </font>
    <font>
      <b/>
      <sz val="11"/>
      <name val="Calibri"/>
      <family val="2"/>
      <scheme val="minor"/>
    </font>
    <font>
      <i/>
      <sz val="8"/>
      <color theme="8" tint="-0.749992370372631"/>
      <name val="Calibri"/>
      <family val="2"/>
      <scheme val="minor"/>
    </font>
    <font>
      <sz val="8"/>
      <color theme="1"/>
      <name val="Calibri"/>
      <family val="2"/>
      <scheme val="minor"/>
    </font>
    <font>
      <b/>
      <sz val="11"/>
      <color theme="4" tint="0.499984740745262"/>
      <name val="Calibri"/>
      <family val="2"/>
      <scheme val="minor"/>
    </font>
    <font>
      <b/>
      <sz val="11"/>
      <color theme="2" tint="-9.9978637043366805E-2"/>
      <name val="Calibri"/>
      <family val="2"/>
      <scheme val="minor"/>
    </font>
    <font>
      <b/>
      <sz val="14"/>
      <color theme="1"/>
      <name val="Calibri"/>
      <family val="2"/>
      <scheme val="minor"/>
    </font>
    <font>
      <b/>
      <sz val="14"/>
      <color theme="0"/>
      <name val="Calibri"/>
      <family val="2"/>
      <scheme val="minor"/>
    </font>
    <font>
      <sz val="11"/>
      <color rgb="FFFF0000"/>
      <name val="Calibri"/>
      <family val="2"/>
      <scheme val="minor"/>
    </font>
    <font>
      <b/>
      <sz val="20"/>
      <color theme="1"/>
      <name val="Calibri"/>
      <family val="2"/>
      <scheme val="minor"/>
    </font>
    <font>
      <b/>
      <sz val="20"/>
      <name val="Calibri"/>
      <family val="2"/>
      <scheme val="minor"/>
    </font>
    <font>
      <sz val="8"/>
      <name val="Calibri"/>
      <family val="2"/>
      <scheme val="minor"/>
    </font>
    <font>
      <b/>
      <sz val="13"/>
      <color theme="1"/>
      <name val="Calibri"/>
      <family val="2"/>
      <scheme val="minor"/>
    </font>
    <font>
      <b/>
      <sz val="11"/>
      <color theme="0"/>
      <name val="Calibri"/>
      <family val="2"/>
      <scheme val="minor"/>
    </font>
    <font>
      <sz val="14"/>
      <color theme="1"/>
      <name val="Calibri"/>
      <family val="2"/>
      <scheme val="minor"/>
    </font>
    <font>
      <b/>
      <sz val="18"/>
      <name val="Calibri"/>
      <family val="2"/>
      <scheme val="minor"/>
    </font>
    <font>
      <b/>
      <sz val="18"/>
      <color theme="1"/>
      <name val="Calibri"/>
      <family val="2"/>
      <scheme val="minor"/>
    </font>
    <font>
      <b/>
      <sz val="18"/>
      <color theme="0"/>
      <name val="Calibri"/>
      <family val="2"/>
      <scheme val="minor"/>
    </font>
    <font>
      <b/>
      <sz val="20"/>
      <color theme="0"/>
      <name val="Calibri"/>
      <family val="2"/>
      <scheme val="minor"/>
    </font>
  </fonts>
  <fills count="16">
    <fill>
      <patternFill patternType="none"/>
    </fill>
    <fill>
      <patternFill patternType="gray125"/>
    </fill>
    <fill>
      <patternFill patternType="solid">
        <fgColor theme="9"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00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cellStyleXfs>
  <cellXfs count="192">
    <xf numFmtId="0" fontId="0" fillId="0" borderId="0" xfId="0"/>
    <xf numFmtId="0" fontId="2" fillId="2" borderId="1" xfId="0" applyFont="1" applyFill="1" applyBorder="1" applyAlignment="1" applyProtection="1">
      <alignment horizontal="center"/>
      <protection locked="0"/>
    </xf>
    <xf numFmtId="49" fontId="2" fillId="2" borderId="1" xfId="0"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0" borderId="2" xfId="0" applyFont="1" applyBorder="1" applyAlignment="1" applyProtection="1">
      <protection locked="0"/>
    </xf>
    <xf numFmtId="0" fontId="2" fillId="0" borderId="0" xfId="0" applyFont="1" applyBorder="1" applyAlignment="1" applyProtection="1">
      <protection locked="0"/>
    </xf>
    <xf numFmtId="0" fontId="1" fillId="4" borderId="6" xfId="0" applyFont="1" applyFill="1" applyBorder="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49" fontId="4" fillId="4" borderId="6" xfId="0" applyNumberFormat="1" applyFont="1" applyFill="1" applyBorder="1" applyAlignment="1" applyProtection="1">
      <alignment horizontal="center" vertical="top"/>
      <protection locked="0"/>
    </xf>
    <xf numFmtId="0" fontId="5" fillId="4" borderId="6" xfId="0" applyNumberFormat="1" applyFont="1" applyFill="1" applyBorder="1" applyAlignment="1" applyProtection="1">
      <alignment horizontal="center" vertical="top" wrapText="1"/>
      <protection locked="0"/>
    </xf>
    <xf numFmtId="0" fontId="1" fillId="0" borderId="6" xfId="0" applyFont="1" applyFill="1" applyBorder="1" applyAlignment="1" applyProtection="1">
      <alignment vertical="top" wrapText="1"/>
      <protection locked="0"/>
    </xf>
    <xf numFmtId="0" fontId="3" fillId="0" borderId="6"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top"/>
      <protection locked="0"/>
    </xf>
    <xf numFmtId="0" fontId="1" fillId="0" borderId="7" xfId="0" applyFont="1" applyFill="1" applyBorder="1" applyAlignment="1" applyProtection="1">
      <alignment horizontal="center" vertical="top"/>
      <protection locked="0"/>
    </xf>
    <xf numFmtId="0" fontId="1" fillId="3" borderId="6" xfId="0" applyFont="1" applyFill="1" applyBorder="1" applyAlignment="1" applyProtection="1">
      <alignment horizontal="center"/>
      <protection locked="0"/>
    </xf>
    <xf numFmtId="0" fontId="7" fillId="4" borderId="8"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hidden="1"/>
    </xf>
    <xf numFmtId="49" fontId="1" fillId="4" borderId="8" xfId="0" applyNumberFormat="1" applyFont="1" applyFill="1" applyBorder="1" applyAlignment="1" applyProtection="1">
      <alignment horizontal="center" vertical="top" wrapText="1"/>
      <protection locked="0"/>
    </xf>
    <xf numFmtId="0" fontId="1" fillId="0" borderId="0" xfId="0" applyFont="1"/>
    <xf numFmtId="49" fontId="1" fillId="4" borderId="6" xfId="0" applyNumberFormat="1" applyFont="1" applyFill="1" applyBorder="1" applyAlignment="1" applyProtection="1">
      <alignment horizontal="center" vertical="top" wrapText="1"/>
      <protection locked="0"/>
    </xf>
    <xf numFmtId="0" fontId="1" fillId="5" borderId="0" xfId="0" applyFont="1" applyFill="1"/>
    <xf numFmtId="0" fontId="1" fillId="0" borderId="0" xfId="0" applyFont="1" applyFill="1"/>
    <xf numFmtId="0" fontId="0" fillId="0" borderId="0" xfId="0" applyAlignment="1">
      <alignment horizontal="center"/>
    </xf>
    <xf numFmtId="0" fontId="7" fillId="4" borderId="6"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0" fontId="7" fillId="0" borderId="6" xfId="0" applyFont="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0" fillId="0" borderId="0" xfId="0" applyAlignment="1">
      <alignment horizontal="center" vertical="center"/>
    </xf>
    <xf numFmtId="0" fontId="0" fillId="0" borderId="0" xfId="0" applyAlignment="1">
      <alignment vertical="top" wrapText="1"/>
    </xf>
    <xf numFmtId="164" fontId="0" fillId="0" borderId="6" xfId="0" applyNumberFormat="1" applyBorder="1" applyAlignment="1" applyProtection="1">
      <alignment horizontal="center" vertical="center" wrapText="1"/>
    </xf>
    <xf numFmtId="0" fontId="9" fillId="4" borderId="6" xfId="0" applyFont="1" applyFill="1" applyBorder="1" applyAlignment="1" applyProtection="1">
      <alignment horizontal="center" vertical="center"/>
      <protection locked="0"/>
    </xf>
    <xf numFmtId="0" fontId="0" fillId="0" borderId="0" xfId="0" applyBorder="1"/>
    <xf numFmtId="0" fontId="1" fillId="0" borderId="0" xfId="0" applyFont="1" applyAlignment="1">
      <alignment horizontal="center"/>
    </xf>
    <xf numFmtId="0" fontId="2" fillId="2" borderId="9" xfId="0"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0" fontId="0" fillId="0" borderId="0" xfId="0" applyFont="1" applyBorder="1"/>
    <xf numFmtId="0" fontId="7" fillId="4" borderId="12" xfId="0" applyFont="1" applyFill="1" applyBorder="1" applyAlignment="1" applyProtection="1">
      <alignment horizontal="center" vertical="center" wrapText="1"/>
      <protection locked="0"/>
    </xf>
    <xf numFmtId="0" fontId="7" fillId="0" borderId="15" xfId="0" applyFont="1" applyBorder="1" applyAlignment="1" applyProtection="1">
      <alignment horizontal="left" vertical="top" wrapText="1"/>
      <protection locked="0"/>
    </xf>
    <xf numFmtId="49" fontId="1" fillId="4" borderId="12" xfId="0" applyNumberFormat="1" applyFont="1" applyFill="1" applyBorder="1" applyAlignment="1" applyProtection="1">
      <alignment horizontal="center" vertical="top" wrapText="1"/>
      <protection locked="0"/>
    </xf>
    <xf numFmtId="0" fontId="10" fillId="9" borderId="5" xfId="0" applyFont="1" applyFill="1" applyBorder="1" applyAlignment="1" applyProtection="1">
      <alignment horizontal="center" vertical="top"/>
    </xf>
    <xf numFmtId="0" fontId="2" fillId="8" borderId="1" xfId="0" applyFont="1" applyFill="1" applyBorder="1" applyAlignment="1" applyProtection="1">
      <alignment horizontal="center"/>
      <protection locked="0"/>
    </xf>
    <xf numFmtId="0" fontId="12" fillId="0" borderId="0" xfId="0" applyFont="1"/>
    <xf numFmtId="0" fontId="0" fillId="0" borderId="0" xfId="0" applyAlignment="1">
      <alignment vertical="center"/>
    </xf>
    <xf numFmtId="0" fontId="0" fillId="0" borderId="0" xfId="0" applyAlignment="1">
      <alignment horizontal="center"/>
    </xf>
    <xf numFmtId="0" fontId="1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0" xfId="0" applyFont="1" applyAlignment="1">
      <alignment horizontal="center"/>
    </xf>
    <xf numFmtId="0" fontId="0" fillId="0" borderId="0" xfId="0" applyFont="1" applyBorder="1" applyAlignment="1">
      <alignment horizontal="center" vertical="center"/>
    </xf>
    <xf numFmtId="0" fontId="0" fillId="14" borderId="0" xfId="0" applyFill="1"/>
    <xf numFmtId="0" fontId="0" fillId="12" borderId="0" xfId="0" applyFill="1"/>
    <xf numFmtId="0" fontId="0" fillId="13" borderId="0" xfId="0" applyFill="1"/>
    <xf numFmtId="0" fontId="0" fillId="10" borderId="0" xfId="0" applyFill="1"/>
    <xf numFmtId="0" fontId="0" fillId="11" borderId="0" xfId="0" applyFill="1"/>
    <xf numFmtId="0" fontId="0" fillId="15" borderId="0" xfId="0" applyFill="1"/>
    <xf numFmtId="0" fontId="13" fillId="13" borderId="17" xfId="0" applyFont="1" applyFill="1" applyBorder="1" applyAlignment="1">
      <alignment horizontal="center" vertical="center"/>
    </xf>
    <xf numFmtId="0" fontId="14" fillId="10" borderId="18" xfId="0" applyFont="1" applyFill="1" applyBorder="1" applyAlignment="1">
      <alignment horizontal="center" vertical="center"/>
    </xf>
    <xf numFmtId="0" fontId="14" fillId="13" borderId="20" xfId="0" applyFont="1" applyFill="1" applyBorder="1" applyAlignment="1">
      <alignment horizontal="center" vertical="center"/>
    </xf>
    <xf numFmtId="0" fontId="14" fillId="10" borderId="20" xfId="0" applyFont="1" applyFill="1" applyBorder="1" applyAlignment="1">
      <alignment horizontal="center" vertical="center"/>
    </xf>
    <xf numFmtId="0" fontId="7" fillId="4" borderId="0" xfId="0" applyFont="1" applyFill="1" applyBorder="1" applyAlignment="1" applyProtection="1">
      <alignment horizontal="center" vertical="center" wrapText="1"/>
      <protection locked="0"/>
    </xf>
    <xf numFmtId="0" fontId="10" fillId="0" borderId="0" xfId="0" applyFont="1" applyAlignment="1">
      <alignment wrapText="1"/>
    </xf>
    <xf numFmtId="0" fontId="0" fillId="0" borderId="0" xfId="0" quotePrefix="1" applyAlignment="1">
      <alignment horizontal="center" vertical="center"/>
    </xf>
    <xf numFmtId="0" fontId="10" fillId="0" borderId="0" xfId="0" applyFont="1" applyAlignment="1">
      <alignment horizontal="center"/>
    </xf>
    <xf numFmtId="0" fontId="10" fillId="0" borderId="0" xfId="0" applyFont="1"/>
    <xf numFmtId="0" fontId="10" fillId="0" borderId="0" xfId="0" applyFont="1" applyAlignment="1">
      <alignment horizontal="left" vertical="center" wrapText="1"/>
    </xf>
    <xf numFmtId="0" fontId="0" fillId="0" borderId="0" xfId="0" applyAlignment="1">
      <alignment vertical="top"/>
    </xf>
    <xf numFmtId="0" fontId="10" fillId="0" borderId="0" xfId="0" applyFont="1" applyAlignment="1">
      <alignment horizontal="center" vertical="center" wrapText="1"/>
    </xf>
    <xf numFmtId="49" fontId="4" fillId="13" borderId="6" xfId="0" applyNumberFormat="1" applyFont="1" applyFill="1" applyBorder="1" applyAlignment="1" applyProtection="1">
      <alignment horizontal="center" vertical="top"/>
      <protection locked="0"/>
    </xf>
    <xf numFmtId="0" fontId="3" fillId="0" borderId="8" xfId="0" quotePrefix="1"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center" vertical="top"/>
      <protection locked="0"/>
    </xf>
    <xf numFmtId="0" fontId="15" fillId="0" borderId="6" xfId="0" quotePrefix="1" applyNumberFormat="1" applyFont="1" applyFill="1" applyBorder="1" applyAlignment="1" applyProtection="1">
      <alignment horizontal="left" vertical="top" wrapText="1"/>
      <protection locked="0"/>
    </xf>
    <xf numFmtId="0" fontId="1" fillId="0" borderId="0" xfId="0" applyFont="1" applyFill="1" applyAlignment="1">
      <alignment vertical="top"/>
    </xf>
    <xf numFmtId="0" fontId="0" fillId="0" borderId="0" xfId="0" applyFill="1" applyAlignment="1">
      <alignment vertical="top" wrapText="1"/>
    </xf>
    <xf numFmtId="0" fontId="1" fillId="0" borderId="0" xfId="0" applyFont="1" applyFill="1" applyAlignment="1">
      <alignment vertical="top" wrapText="1"/>
    </xf>
    <xf numFmtId="0" fontId="0" fillId="0" borderId="0" xfId="0" applyFill="1"/>
    <xf numFmtId="0" fontId="0" fillId="0" borderId="0" xfId="0" applyFill="1" applyAlignment="1">
      <alignment wrapText="1"/>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 fillId="0" borderId="6" xfId="0" applyFont="1" applyBorder="1" applyAlignment="1">
      <alignment horizontal="center" wrapText="1"/>
    </xf>
    <xf numFmtId="0" fontId="1" fillId="0" borderId="22" xfId="0" applyFont="1"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0" fontId="0" fillId="0" borderId="30" xfId="0" applyBorder="1" applyAlignment="1">
      <alignment horizontal="center"/>
    </xf>
    <xf numFmtId="0" fontId="0" fillId="0" borderId="0" xfId="0" applyAlignment="1">
      <alignment vertical="center" textRotation="90"/>
    </xf>
    <xf numFmtId="0" fontId="0" fillId="0" borderId="0" xfId="0" applyAlignment="1">
      <alignment horizontal="right"/>
    </xf>
    <xf numFmtId="0" fontId="13" fillId="12" borderId="0" xfId="0" applyFont="1" applyFill="1" applyAlignment="1">
      <alignment horizontal="center" vertical="center"/>
    </xf>
    <xf numFmtId="0" fontId="13" fillId="14" borderId="0" xfId="0" applyFont="1" applyFill="1" applyAlignment="1">
      <alignment horizontal="center" vertical="center"/>
    </xf>
    <xf numFmtId="0" fontId="22" fillId="11" borderId="18" xfId="0" applyFont="1" applyFill="1" applyBorder="1" applyAlignment="1">
      <alignment horizontal="center" vertical="center"/>
    </xf>
    <xf numFmtId="0" fontId="22" fillId="15" borderId="18" xfId="0" applyFont="1" applyFill="1" applyBorder="1" applyAlignment="1">
      <alignment horizontal="center" vertical="center"/>
    </xf>
    <xf numFmtId="0" fontId="22" fillId="11" borderId="21" xfId="0" applyFont="1" applyFill="1" applyBorder="1" applyAlignment="1">
      <alignment horizontal="center" vertical="center"/>
    </xf>
    <xf numFmtId="0" fontId="1" fillId="14" borderId="6" xfId="0" applyFont="1" applyFill="1" applyBorder="1" applyAlignment="1">
      <alignment horizontal="center" vertical="center"/>
    </xf>
    <xf numFmtId="0" fontId="1" fillId="12" borderId="6" xfId="0" applyFont="1" applyFill="1" applyBorder="1" applyAlignment="1">
      <alignment horizontal="center" vertical="center"/>
    </xf>
    <xf numFmtId="0" fontId="1" fillId="13" borderId="6" xfId="0" applyFont="1" applyFill="1" applyBorder="1" applyAlignment="1">
      <alignment horizontal="center" vertical="center"/>
    </xf>
    <xf numFmtId="0" fontId="1" fillId="10" borderId="6" xfId="0" applyFont="1" applyFill="1" applyBorder="1" applyAlignment="1">
      <alignment horizontal="center" vertical="center"/>
    </xf>
    <xf numFmtId="0" fontId="17" fillId="15" borderId="6" xfId="0" applyFont="1" applyFill="1" applyBorder="1" applyAlignment="1">
      <alignment horizontal="center" vertical="center"/>
    </xf>
    <xf numFmtId="0" fontId="17" fillId="11" borderId="6" xfId="0" applyFont="1" applyFill="1" applyBorder="1" applyAlignment="1">
      <alignment horizontal="center" vertical="center"/>
    </xf>
    <xf numFmtId="0" fontId="1" fillId="0" borderId="8" xfId="0" applyFont="1" applyFill="1" applyBorder="1" applyAlignment="1" applyProtection="1">
      <alignment horizontal="center" vertical="top" wrapText="1"/>
      <protection locked="0"/>
    </xf>
    <xf numFmtId="0" fontId="10" fillId="0" borderId="44" xfId="0" applyFont="1" applyBorder="1" applyAlignment="1">
      <alignment horizontal="center" vertical="center" wrapText="1"/>
    </xf>
    <xf numFmtId="0" fontId="0" fillId="0" borderId="44" xfId="0" applyBorder="1" applyAlignment="1">
      <alignment vertical="top" wrapText="1"/>
    </xf>
    <xf numFmtId="0" fontId="0" fillId="0" borderId="44" xfId="0" applyBorder="1" applyAlignment="1">
      <alignment horizontal="left" vertical="top" wrapText="1" indent="4"/>
    </xf>
    <xf numFmtId="0" fontId="0" fillId="0" borderId="44" xfId="0" applyBorder="1" applyAlignment="1">
      <alignment horizontal="left" vertical="top" wrapText="1" indent="7"/>
    </xf>
    <xf numFmtId="0" fontId="10" fillId="8" borderId="3"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6" borderId="5" xfId="0" applyFont="1" applyFill="1" applyBorder="1" applyAlignment="1" applyProtection="1">
      <alignment horizontal="center" vertical="top"/>
    </xf>
    <xf numFmtId="0" fontId="10" fillId="6" borderId="3" xfId="0" applyFont="1" applyFill="1" applyBorder="1" applyAlignment="1" applyProtection="1">
      <alignment horizontal="center" vertical="top"/>
    </xf>
    <xf numFmtId="0" fontId="11" fillId="7" borderId="45" xfId="0" applyFont="1" applyFill="1" applyBorder="1" applyAlignment="1" applyProtection="1">
      <alignment horizontal="center" vertical="top"/>
    </xf>
    <xf numFmtId="0" fontId="0" fillId="0" borderId="46" xfId="0" applyBorder="1" applyAlignment="1">
      <alignment horizontal="center" vertical="top"/>
    </xf>
    <xf numFmtId="0" fontId="0" fillId="0" borderId="47" xfId="0" applyBorder="1" applyAlignment="1">
      <alignment horizontal="center" vertical="top"/>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xf>
    <xf numFmtId="0" fontId="0" fillId="0" borderId="6" xfId="0" applyBorder="1" applyAlignment="1">
      <alignment horizontal="center" vertical="center" textRotation="90"/>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21" fillId="11" borderId="6" xfId="0" applyFont="1" applyFill="1" applyBorder="1" applyAlignment="1">
      <alignment horizontal="center" vertical="center"/>
    </xf>
    <xf numFmtId="0" fontId="20" fillId="12" borderId="34" xfId="0" applyFont="1" applyFill="1" applyBorder="1" applyAlignment="1">
      <alignment horizontal="center" vertical="center"/>
    </xf>
    <xf numFmtId="0" fontId="20" fillId="12" borderId="35" xfId="0" applyFont="1" applyFill="1" applyBorder="1" applyAlignment="1">
      <alignment horizontal="center" vertical="center"/>
    </xf>
    <xf numFmtId="0" fontId="20" fillId="12" borderId="36" xfId="0" applyFont="1" applyFill="1" applyBorder="1" applyAlignment="1">
      <alignment horizontal="center" vertical="center"/>
    </xf>
    <xf numFmtId="0" fontId="20" fillId="13" borderId="6" xfId="0" applyFont="1" applyFill="1" applyBorder="1" applyAlignment="1">
      <alignment horizontal="center" vertical="center"/>
    </xf>
    <xf numFmtId="0" fontId="21" fillId="15" borderId="6" xfId="0" applyFont="1" applyFill="1" applyBorder="1" applyAlignment="1">
      <alignment horizontal="center" vertical="center"/>
    </xf>
    <xf numFmtId="0" fontId="0" fillId="0" borderId="14" xfId="0" applyBorder="1" applyAlignment="1">
      <alignment horizontal="center" vertical="center"/>
    </xf>
    <xf numFmtId="0" fontId="20" fillId="14" borderId="37" xfId="0" applyFont="1" applyFill="1" applyBorder="1" applyAlignment="1">
      <alignment horizontal="center" vertical="center"/>
    </xf>
    <xf numFmtId="0" fontId="20" fillId="14" borderId="38" xfId="0" applyFont="1" applyFill="1" applyBorder="1" applyAlignment="1">
      <alignment horizontal="center" vertical="center"/>
    </xf>
    <xf numFmtId="0" fontId="20" fillId="14" borderId="39" xfId="0" applyFont="1" applyFill="1" applyBorder="1" applyAlignment="1">
      <alignment horizontal="center" vertical="center"/>
    </xf>
    <xf numFmtId="0" fontId="20" fillId="12" borderId="6" xfId="0" applyFont="1" applyFill="1" applyBorder="1" applyAlignment="1">
      <alignment horizontal="center" vertical="center"/>
    </xf>
    <xf numFmtId="0" fontId="20" fillId="10" borderId="6" xfId="0" applyFont="1" applyFill="1" applyBorder="1" applyAlignment="1">
      <alignment horizontal="center" vertical="center"/>
    </xf>
    <xf numFmtId="0" fontId="20" fillId="13" borderId="31" xfId="0" applyFont="1" applyFill="1" applyBorder="1" applyAlignment="1">
      <alignment horizontal="center" vertical="center"/>
    </xf>
    <xf numFmtId="0" fontId="20" fillId="13" borderId="32" xfId="0" applyFont="1" applyFill="1" applyBorder="1" applyAlignment="1">
      <alignment horizontal="center" vertical="center"/>
    </xf>
    <xf numFmtId="0" fontId="20" fillId="13" borderId="33" xfId="0" applyFont="1" applyFill="1" applyBorder="1" applyAlignment="1">
      <alignment horizontal="center" vertical="center"/>
    </xf>
    <xf numFmtId="0" fontId="19" fillId="10" borderId="6" xfId="0" applyFont="1" applyFill="1" applyBorder="1" applyAlignment="1">
      <alignment horizontal="center" vertical="center"/>
    </xf>
    <xf numFmtId="0" fontId="0" fillId="0" borderId="8" xfId="0" applyBorder="1" applyAlignment="1">
      <alignment horizontal="center" vertical="center" textRotation="90"/>
    </xf>
    <xf numFmtId="0" fontId="0" fillId="13" borderId="31" xfId="0" applyFill="1" applyBorder="1" applyAlignment="1">
      <alignment horizontal="center" vertical="center"/>
    </xf>
    <xf numFmtId="0" fontId="0" fillId="13" borderId="32" xfId="0" applyFill="1" applyBorder="1" applyAlignment="1">
      <alignment horizontal="center" vertical="center"/>
    </xf>
    <xf numFmtId="0" fontId="0" fillId="13" borderId="33" xfId="0" applyFill="1" applyBorder="1" applyAlignment="1">
      <alignment horizontal="center" vertical="center"/>
    </xf>
    <xf numFmtId="0" fontId="0" fillId="10" borderId="31" xfId="0" applyFill="1" applyBorder="1" applyAlignment="1">
      <alignment horizontal="center" vertical="center"/>
    </xf>
    <xf numFmtId="0" fontId="0" fillId="10" borderId="32" xfId="0" applyFill="1" applyBorder="1" applyAlignment="1">
      <alignment horizontal="center" vertical="center"/>
    </xf>
    <xf numFmtId="0" fontId="0" fillId="10" borderId="33" xfId="0" applyFill="1" applyBorder="1" applyAlignment="1">
      <alignment horizontal="center" vertical="center"/>
    </xf>
    <xf numFmtId="0" fontId="0" fillId="11" borderId="31" xfId="0" applyFill="1" applyBorder="1" applyAlignment="1">
      <alignment horizontal="center" vertical="center"/>
    </xf>
    <xf numFmtId="0" fontId="0" fillId="11" borderId="32" xfId="0" applyFill="1" applyBorder="1" applyAlignment="1">
      <alignment horizontal="center" vertical="center"/>
    </xf>
    <xf numFmtId="0" fontId="0" fillId="11" borderId="33" xfId="0" applyFill="1" applyBorder="1"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0" fillId="12" borderId="34" xfId="0" applyFill="1" applyBorder="1" applyAlignment="1">
      <alignment horizontal="center" vertical="center"/>
    </xf>
    <xf numFmtId="0" fontId="0" fillId="12" borderId="35" xfId="0" applyFill="1" applyBorder="1" applyAlignment="1">
      <alignment horizontal="center" vertical="center"/>
    </xf>
    <xf numFmtId="0" fontId="0" fillId="12" borderId="36" xfId="0" applyFill="1" applyBorder="1" applyAlignment="1">
      <alignment horizontal="center"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xf>
    <xf numFmtId="0" fontId="0" fillId="15" borderId="33" xfId="0" applyFill="1" applyBorder="1" applyAlignment="1">
      <alignment horizontal="center" vertic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39" xfId="0" applyFill="1" applyBorder="1" applyAlignment="1">
      <alignment horizontal="center" vertical="center"/>
    </xf>
    <xf numFmtId="0" fontId="0" fillId="12" borderId="40" xfId="0" applyFill="1"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xf numFmtId="0" fontId="20" fillId="10" borderId="31" xfId="0" applyFont="1" applyFill="1" applyBorder="1" applyAlignment="1">
      <alignment horizontal="center" vertical="center"/>
    </xf>
    <xf numFmtId="0" fontId="20" fillId="10" borderId="32" xfId="0" applyFont="1" applyFill="1" applyBorder="1" applyAlignment="1">
      <alignment horizontal="center" vertical="center"/>
    </xf>
    <xf numFmtId="0" fontId="20" fillId="10" borderId="33" xfId="0" applyFont="1" applyFill="1" applyBorder="1" applyAlignment="1">
      <alignment horizontal="center" vertical="center"/>
    </xf>
    <xf numFmtId="0" fontId="21" fillId="11" borderId="31" xfId="0" applyFont="1" applyFill="1" applyBorder="1" applyAlignment="1">
      <alignment horizontal="center" vertical="center"/>
    </xf>
    <xf numFmtId="0" fontId="21" fillId="11" borderId="32" xfId="0" applyFont="1" applyFill="1" applyBorder="1" applyAlignment="1">
      <alignment horizontal="center" vertical="center"/>
    </xf>
    <xf numFmtId="0" fontId="21" fillId="11" borderId="33" xfId="0" applyFont="1" applyFill="1" applyBorder="1" applyAlignment="1">
      <alignment horizontal="center" vertical="center"/>
    </xf>
    <xf numFmtId="0" fontId="21" fillId="11" borderId="41" xfId="0" applyFont="1" applyFill="1" applyBorder="1" applyAlignment="1">
      <alignment horizontal="center" vertical="center"/>
    </xf>
    <xf numFmtId="0" fontId="21" fillId="11" borderId="42" xfId="0" applyFont="1" applyFill="1" applyBorder="1" applyAlignment="1">
      <alignment horizontal="center" vertical="center"/>
    </xf>
    <xf numFmtId="0" fontId="21" fillId="11" borderId="43" xfId="0" applyFont="1" applyFill="1" applyBorder="1" applyAlignment="1">
      <alignment horizontal="center" vertical="center"/>
    </xf>
    <xf numFmtId="0" fontId="20" fillId="12" borderId="40" xfId="0" applyFont="1" applyFill="1" applyBorder="1" applyAlignment="1">
      <alignment horizontal="center" vertical="center"/>
    </xf>
    <xf numFmtId="0" fontId="20" fillId="12" borderId="32" xfId="0" applyFont="1" applyFill="1" applyBorder="1" applyAlignment="1">
      <alignment horizontal="center" vertical="center"/>
    </xf>
    <xf numFmtId="0" fontId="20" fillId="12" borderId="33" xfId="0" applyFont="1" applyFill="1" applyBorder="1" applyAlignment="1">
      <alignment horizontal="center" vertical="center"/>
    </xf>
    <xf numFmtId="0" fontId="21" fillId="15" borderId="31" xfId="0" applyFont="1" applyFill="1" applyBorder="1" applyAlignment="1">
      <alignment horizontal="center" vertical="center"/>
    </xf>
    <xf numFmtId="0" fontId="21" fillId="15" borderId="32" xfId="0" applyFont="1" applyFill="1" applyBorder="1" applyAlignment="1">
      <alignment horizontal="center" vertical="center"/>
    </xf>
    <xf numFmtId="0" fontId="21" fillId="15" borderId="33" xfId="0" applyFont="1" applyFill="1" applyBorder="1" applyAlignment="1">
      <alignment horizontal="center" vertical="center"/>
    </xf>
    <xf numFmtId="0" fontId="10" fillId="0" borderId="0" xfId="0" applyFont="1" applyAlignment="1">
      <alignment horizontal="center" wrapText="1"/>
    </xf>
    <xf numFmtId="0" fontId="16" fillId="0" borderId="0" xfId="0" applyFont="1" applyAlignment="1">
      <alignment horizontal="center"/>
    </xf>
    <xf numFmtId="0" fontId="16" fillId="0" borderId="0" xfId="0" applyFont="1" applyAlignment="1">
      <alignment horizontal="center" vertical="center" textRotation="90" wrapText="1"/>
    </xf>
    <xf numFmtId="0" fontId="10" fillId="0" borderId="16" xfId="0" applyFont="1" applyBorder="1" applyAlignment="1">
      <alignment horizontal="center" wrapText="1"/>
    </xf>
  </cellXfs>
  <cellStyles count="1">
    <cellStyle name="Standard" xfId="0" builtinId="0"/>
  </cellStyles>
  <dxfs count="26">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ont>
        <color rgb="FFC00000"/>
      </font>
      <fill>
        <patternFill>
          <bgColor rgb="FFC00000"/>
        </patternFill>
      </fill>
    </dxf>
    <dxf>
      <font>
        <color rgb="FFFF6501"/>
      </font>
      <fill>
        <patternFill>
          <bgColor rgb="FFFF6501"/>
        </patternFill>
      </fill>
    </dxf>
    <dxf>
      <font>
        <color rgb="FFFFC000"/>
      </font>
      <fill>
        <patternFill>
          <bgColor rgb="FFFFC000"/>
        </patternFill>
      </fill>
    </dxf>
    <dxf>
      <font>
        <color rgb="FFFFFF00"/>
      </font>
      <fill>
        <patternFill>
          <bgColor rgb="FFFFFF00"/>
        </patternFill>
      </fill>
    </dxf>
    <dxf>
      <font>
        <color rgb="FF92D050"/>
      </font>
      <fill>
        <patternFill>
          <bgColor rgb="FF92D050"/>
        </patternFill>
      </fill>
    </dxf>
    <dxf>
      <font>
        <color rgb="FF00B050"/>
      </font>
      <numFmt numFmtId="0" formatCode="General"/>
      <fill>
        <patternFill>
          <bgColor rgb="FF00B050"/>
        </patternFill>
      </fill>
    </dxf>
    <dxf>
      <fill>
        <patternFill>
          <bgColor rgb="FF00CC00"/>
        </patternFill>
      </fill>
    </dxf>
    <dxf>
      <fill>
        <patternFill>
          <bgColor rgb="FFFF3300"/>
        </patternFill>
      </fill>
    </dxf>
  </dxfs>
  <tableStyles count="0" defaultTableStyle="TableStyleMedium2" defaultPivotStyle="PivotStyleLight16"/>
  <colors>
    <mruColors>
      <color rgb="FFFF65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A_JOB\AppData\Local\Temp\_DSFA_v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khifs04\IT\var\folders\7j\s48kk8jj1vs3s7dsc6v2_yzm0000gn\T\com.microsoft.Outlook\Outlook%20Temp\Kopie%20von%20DSFA_Risikoanaly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FA-Erfordernis"/>
      <sheetName val="DSFA"/>
      <sheetName val="Zweck"/>
      <sheetName val="Personen, Empfänger"/>
      <sheetName val="Daten"/>
      <sheetName val="Risiken"/>
      <sheetName val="Schadensbewertung"/>
      <sheetName val="TOMs"/>
      <sheetName val="Ausfüllhilfen"/>
      <sheetName val="Risikobeispiele"/>
      <sheetName val="Risikoanalyse"/>
      <sheetName val="Risikoquellen"/>
      <sheetName val="Maßnahmen"/>
      <sheetName val="Risikobewältigung"/>
      <sheetName val="Ergebnis"/>
    </sheetNames>
    <sheetDataSet>
      <sheetData sheetId="0" refreshError="1"/>
      <sheetData sheetId="1" refreshError="1"/>
      <sheetData sheetId="2">
        <row r="2">
          <cell r="A2" t="str">
            <v>Bitte  "Entf" drücken, dann auswählen</v>
          </cell>
          <cell r="C2" t="str">
            <v>Bitte  "Entf" drücken, dann auswählen</v>
          </cell>
        </row>
        <row r="3">
          <cell r="A3" t="str">
            <v>Administrative Zwecke</v>
          </cell>
          <cell r="C3" t="str">
            <v>Administrative Zwecke</v>
          </cell>
        </row>
        <row r="4">
          <cell r="A4" t="str">
            <v>Aus- und Weiterbildung</v>
          </cell>
          <cell r="C4" t="str">
            <v>Studierende in der Gesundheitsversorgung</v>
          </cell>
        </row>
        <row r="5">
          <cell r="A5" t="str">
            <v>Gesundheitsversorgung</v>
          </cell>
          <cell r="C5" t="str">
            <v>Auszubildende in der Gesundheitsversorgung</v>
          </cell>
        </row>
        <row r="6">
          <cell r="A6" t="str">
            <v>Nutzung Patient</v>
          </cell>
          <cell r="C6" t="str">
            <v>Ärztliches Personal</v>
          </cell>
        </row>
        <row r="7">
          <cell r="A7" t="str">
            <v>Forschung</v>
          </cell>
          <cell r="C7" t="str">
            <v>Nicht-ärztliches medizinisches Personal</v>
          </cell>
        </row>
        <row r="8">
          <cell r="A8" t="str">
            <v>Qualitätssicherung</v>
          </cell>
          <cell r="C8" t="str">
            <v>Administratives Personal</v>
          </cell>
        </row>
        <row r="9">
          <cell r="A9" t="str">
            <v>Rechtsangelegenheiten</v>
          </cell>
          <cell r="C9" t="str">
            <v>Fallstudien</v>
          </cell>
        </row>
        <row r="10">
          <cell r="A10" t="str">
            <v>Eigene Zwecke</v>
          </cell>
          <cell r="C10" t="str">
            <v>Fallkonferenzen</v>
          </cell>
        </row>
        <row r="11">
          <cell r="A11" t="str">
            <v>Marktstudien</v>
          </cell>
          <cell r="C11" t="str">
            <v>Ambulante Versorgung</v>
          </cell>
        </row>
        <row r="12">
          <cell r="A12" t="str">
            <v>Andere</v>
          </cell>
          <cell r="C12" t="str">
            <v>Klinische Versorgung</v>
          </cell>
        </row>
        <row r="13">
          <cell r="C13" t="str">
            <v>Notfallversorgung</v>
          </cell>
        </row>
        <row r="14">
          <cell r="C14" t="str">
            <v>Öffentliches Gesundheitsmanagement</v>
          </cell>
        </row>
        <row r="15">
          <cell r="C15" t="str">
            <v>Überwachung der öffentlichen Gesundheit, Krankheitsbekämpfung</v>
          </cell>
        </row>
        <row r="16">
          <cell r="C16" t="str">
            <v>Selbstversorgung und Pflege der eigenen Gesundheit</v>
          </cell>
        </row>
        <row r="17">
          <cell r="C17" t="str">
            <v>Wellness-Management und Lebensstilplanung</v>
          </cell>
        </row>
        <row r="18">
          <cell r="C18" t="str">
            <v>Häusliche Pflege</v>
          </cell>
        </row>
        <row r="19">
          <cell r="C19" t="str">
            <v>Information von Familie und/oder interessierten Dritten über die Krankengeschichte</v>
          </cell>
        </row>
        <row r="20">
          <cell r="C20" t="str">
            <v>Übergabe der Gesundheitsversorgung an einen anderen Erbringer</v>
          </cell>
        </row>
        <row r="21">
          <cell r="C21" t="str">
            <v>Für Anforderungen aus Anstellungsverfahren</v>
          </cell>
        </row>
        <row r="22">
          <cell r="C22" t="str">
            <v>Für Anforderungen aus Einwanderungsverfahren</v>
          </cell>
        </row>
        <row r="23">
          <cell r="C23" t="str">
            <v>Für Anforderungen aus Reisen in andere Länder</v>
          </cell>
        </row>
        <row r="24">
          <cell r="C24" t="str">
            <v>Durchführung von klinischen Versuchen, für die eine Zustimmung erforderlich ist</v>
          </cell>
        </row>
        <row r="25">
          <cell r="C25" t="str">
            <v>Durchführung von populationsbasierten Forschungen</v>
          </cell>
        </row>
        <row r="26">
          <cell r="C26" t="str">
            <v>Durchführung von Rekrutierungsmaßnahmen für klinische Versuche oder sonstige Forschungsstudien</v>
          </cell>
        </row>
        <row r="27">
          <cell r="C27" t="str">
            <v>Interne Qualitätssicherung</v>
          </cell>
        </row>
        <row r="28">
          <cell r="C28" t="str">
            <v>Externe Qualitätssicherung</v>
          </cell>
        </row>
        <row r="29">
          <cell r="C29" t="str">
            <v>Nutzung von Patientenakten durch die Polizei, Gerichte oder sonstige gesetzlich autorisierte Behörden</v>
          </cell>
        </row>
        <row r="30">
          <cell r="C30" t="str">
            <v>Rechtstreit</v>
          </cell>
        </row>
        <row r="31">
          <cell r="C31" t="str">
            <v>Strafverfolgung</v>
          </cell>
        </row>
        <row r="32">
          <cell r="C32" t="str">
            <v>Zivilrechtliche Zwecke</v>
          </cell>
        </row>
        <row r="33">
          <cell r="C33" t="str">
            <v>Abrechnung erbrachter Gesundheitsdienstleistungen</v>
          </cell>
        </row>
        <row r="34">
          <cell r="C34" t="str">
            <v>Marktstudien</v>
          </cell>
        </row>
        <row r="35">
          <cell r="C35" t="str">
            <v>Personalmanagement</v>
          </cell>
        </row>
        <row r="36">
          <cell r="C36" t="str">
            <v>Werbung</v>
          </cell>
        </row>
        <row r="37">
          <cell r="C37" t="str">
            <v>Durchführung von Vermarktungsstudien vor Produnteinführung</v>
          </cell>
        </row>
        <row r="38">
          <cell r="C38" t="str">
            <v>Durchführung von Vermarktungsstudien nach Produnteinführung</v>
          </cell>
        </row>
        <row r="39">
          <cell r="C39" t="str">
            <v>Auskunftsverweigerung</v>
          </cell>
        </row>
      </sheetData>
      <sheetData sheetId="3">
        <row r="2">
          <cell r="A2" t="str">
            <v>Bitte  "Entf" drücken, dann auswählen</v>
          </cell>
        </row>
        <row r="3">
          <cell r="A3" t="str">
            <v>Patienten</v>
          </cell>
        </row>
        <row r="4">
          <cell r="A4" t="str">
            <v>Mitarbeiter</v>
          </cell>
        </row>
        <row r="5">
          <cell r="A5" t="str">
            <v>Angestellte</v>
          </cell>
        </row>
        <row r="6">
          <cell r="A6" t="str">
            <v>Rentner</v>
          </cell>
        </row>
        <row r="7">
          <cell r="A7" t="str">
            <v>Bewerber</v>
          </cell>
        </row>
        <row r="8">
          <cell r="A8" t="str">
            <v>Auszubildende</v>
          </cell>
        </row>
        <row r="9">
          <cell r="A9" t="str">
            <v>Praktikanten</v>
          </cell>
        </row>
        <row r="10">
          <cell r="A10" t="str">
            <v>gewerbliche Mitarbeiter</v>
          </cell>
        </row>
        <row r="11">
          <cell r="A11" t="str">
            <v>Lieferanten</v>
          </cell>
        </row>
        <row r="12">
          <cell r="A12" t="str">
            <v>Mitarbeiter von Kunden</v>
          </cell>
        </row>
        <row r="13">
          <cell r="A13" t="str">
            <v>Mitarbeiter von Geschäftspartnern</v>
          </cell>
        </row>
      </sheetData>
      <sheetData sheetId="4">
        <row r="2">
          <cell r="A2" t="str">
            <v>Bitte  "Entf" drücken, dann auswählen</v>
          </cell>
          <cell r="C2" t="str">
            <v>Bitte  "Entf" drücken, dann auswählen</v>
          </cell>
        </row>
        <row r="3">
          <cell r="A3" t="str">
            <v>Identifizierende Daten</v>
          </cell>
          <cell r="C3" t="str">
            <v>Sozialversicherungsnummer</v>
          </cell>
        </row>
        <row r="4">
          <cell r="A4" t="str">
            <v>Stammdaten</v>
          </cell>
          <cell r="C4" t="str">
            <v>Personalausweisnummer</v>
          </cell>
        </row>
        <row r="5">
          <cell r="A5" t="str">
            <v>Beschäftigtendaten</v>
          </cell>
          <cell r="C5" t="str">
            <v>Reisepassnummer</v>
          </cell>
        </row>
        <row r="6">
          <cell r="A6" t="str">
            <v>Biometrische Daten</v>
          </cell>
          <cell r="C6" t="str">
            <v>Führerschein-ID</v>
          </cell>
        </row>
        <row r="7">
          <cell r="A7" t="str">
            <v>Administrative Daten</v>
          </cell>
          <cell r="C7" t="str">
            <v>Kreditkartennummer</v>
          </cell>
        </row>
        <row r="8">
          <cell r="A8" t="str">
            <v>Gesundheitsdaten</v>
          </cell>
          <cell r="C8" t="str">
            <v>Krankenversicherungsnummer</v>
          </cell>
        </row>
        <row r="9">
          <cell r="A9" t="str">
            <v>Geschäftsdaten</v>
          </cell>
          <cell r="C9" t="str">
            <v>Patient-ID aus Informationssystem</v>
          </cell>
        </row>
        <row r="10">
          <cell r="C10" t="str">
            <v>Name/Vorname</v>
          </cell>
        </row>
        <row r="11">
          <cell r="C11" t="str">
            <v>Geburtsname</v>
          </cell>
        </row>
        <row r="12">
          <cell r="C12" t="str">
            <v>Geburtsdatum</v>
          </cell>
        </row>
        <row r="13">
          <cell r="C13" t="str">
            <v>Geburtsort</v>
          </cell>
        </row>
        <row r="14">
          <cell r="C14" t="str">
            <v>Geschlecht</v>
          </cell>
        </row>
        <row r="15">
          <cell r="C15" t="str">
            <v>Alter</v>
          </cell>
        </row>
        <row r="16">
          <cell r="C16" t="str">
            <v>Religionszugehörigkeit</v>
          </cell>
        </row>
        <row r="17">
          <cell r="C17" t="str">
            <v>Anschrift</v>
          </cell>
        </row>
        <row r="18">
          <cell r="C18" t="str">
            <v>Kontaktdaten</v>
          </cell>
        </row>
        <row r="19">
          <cell r="C19" t="str">
            <v>Ethnische Zugehörigkeit</v>
          </cell>
        </row>
        <row r="20">
          <cell r="C20" t="str">
            <v>Ausbildung</v>
          </cell>
        </row>
        <row r="21">
          <cell r="C21" t="str">
            <v>Titel</v>
          </cell>
        </row>
        <row r="22">
          <cell r="C22" t="str">
            <v>Krankenkasse</v>
          </cell>
        </row>
        <row r="23">
          <cell r="C23" t="str">
            <v>Schwerbehindert oder dem gleichgestellt</v>
          </cell>
        </row>
        <row r="24">
          <cell r="C24" t="str">
            <v>Gelernte(r) Beruf(e)</v>
          </cell>
        </row>
        <row r="25">
          <cell r="C25" t="str">
            <v>Ausgeübter Beruf</v>
          </cell>
        </row>
        <row r="26">
          <cell r="C26" t="str">
            <v>Job-Beschreibung</v>
          </cell>
        </row>
        <row r="27">
          <cell r="C27" t="str">
            <v>Dienstliche Anschrift</v>
          </cell>
        </row>
        <row r="28">
          <cell r="C28" t="str">
            <v>Dienstliche Kontaktdaten</v>
          </cell>
        </row>
        <row r="29">
          <cell r="C29" t="str">
            <v>Gehalt/Vergütung</v>
          </cell>
        </row>
        <row r="30">
          <cell r="C30" t="str">
            <v>Bisheriges Arbeitsleben</v>
          </cell>
        </row>
        <row r="31">
          <cell r="C31" t="str">
            <v>Zugehörigkeit zu Berufsverbänden oder anderen Organisationen</v>
          </cell>
        </row>
        <row r="32">
          <cell r="C32" t="str">
            <v>Daten zur Personalverwaltung</v>
          </cell>
        </row>
        <row r="33">
          <cell r="C33" t="str">
            <v>Fingerprint</v>
          </cell>
        </row>
        <row r="34">
          <cell r="C34" t="str">
            <v>Handflächen-Scan</v>
          </cell>
        </row>
        <row r="35">
          <cell r="C35" t="str">
            <v>Stimmerkennung</v>
          </cell>
        </row>
        <row r="36">
          <cell r="C36" t="str">
            <v>Fotos</v>
          </cell>
        </row>
        <row r="37">
          <cell r="C37" t="str">
            <v>Besondere Kennzeichen</v>
          </cell>
        </row>
        <row r="38">
          <cell r="C38" t="str">
            <v>Gefäß-Scan</v>
          </cell>
        </row>
        <row r="39">
          <cell r="C39" t="str">
            <v>Retina/Iris-Scan</v>
          </cell>
        </row>
        <row r="40">
          <cell r="C40" t="str">
            <v>DNA-Profil</v>
          </cell>
        </row>
        <row r="41">
          <cell r="C41" t="str">
            <v>User-ID</v>
          </cell>
        </row>
        <row r="42">
          <cell r="C42" t="str">
            <v>IP-Adresse</v>
          </cell>
        </row>
        <row r="43">
          <cell r="C43" t="str">
            <v>Datum/Uhrzeit von Zugriffen</v>
          </cell>
        </row>
        <row r="44">
          <cell r="C44" t="str">
            <v>Physiologische Auffälligkeiten</v>
          </cell>
        </row>
        <row r="45">
          <cell r="C45" t="str">
            <v>Allgemeine Gesundheitsdaten</v>
          </cell>
        </row>
        <row r="46">
          <cell r="C46" t="str">
            <v>Klinische Informationen</v>
          </cell>
        </row>
        <row r="47">
          <cell r="C47" t="str">
            <v>Lieferantendaten</v>
          </cell>
        </row>
        <row r="48">
          <cell r="C48" t="str">
            <v>Bestelldaten</v>
          </cell>
        </row>
        <row r="49">
          <cell r="C49" t="str">
            <v>Abrechnungsdaten</v>
          </cell>
        </row>
        <row r="50">
          <cell r="C50" t="str">
            <v>Logistikdaten</v>
          </cell>
        </row>
      </sheetData>
      <sheetData sheetId="5">
        <row r="2">
          <cell r="A2" t="str">
            <v>Bitte  "Entf" drücken, dann auswählen</v>
          </cell>
          <cell r="C2" t="str">
            <v>Bitte  "Entf" drücken, dann auswählen</v>
          </cell>
          <cell r="E2" t="str">
            <v>Bitte auswählen</v>
          </cell>
          <cell r="G2" t="str">
            <v>Bitte auswählen</v>
          </cell>
        </row>
        <row r="3">
          <cell r="A3" t="str">
            <v>Anderen erheblichen wirtschaftlichen oder gesellschaftlichen Nachteilen</v>
          </cell>
          <cell r="C3" t="str">
            <v>Auftragsverarbeiter</v>
          </cell>
          <cell r="E3" t="str">
            <v>Risikovermeidung</v>
          </cell>
          <cell r="G3" t="str">
            <v>Aufsichtsbehörde konsultieren</v>
          </cell>
        </row>
        <row r="4">
          <cell r="A4" t="str">
            <v>Arbeitsrechtlicher Kontext</v>
          </cell>
          <cell r="C4" t="str">
            <v>Beschäftigter, Fahrlässigkeit</v>
          </cell>
          <cell r="E4" t="str">
            <v>Risikominimierung</v>
          </cell>
          <cell r="G4" t="str">
            <v>Verarbeitung statthaft</v>
          </cell>
        </row>
        <row r="5">
          <cell r="A5" t="str">
            <v>Auftauchen (negativer) Informationen (Informationsemergenz)</v>
          </cell>
          <cell r="C5" t="str">
            <v>Beschäftigter, Finanzieller Vorteil</v>
          </cell>
          <cell r="E5" t="str">
            <v>Risikohandhabung</v>
          </cell>
        </row>
        <row r="6">
          <cell r="A6" t="str">
            <v>Behandlung des Menschen als bloßes Objekt</v>
          </cell>
          <cell r="C6" t="str">
            <v>Beschäftigter, Spionage</v>
          </cell>
          <cell r="E6" t="str">
            <v>Risikoübertragung</v>
          </cell>
        </row>
        <row r="7">
          <cell r="A7" t="str">
            <v>Bildung eines Persönlichkeitsprofils</v>
          </cell>
          <cell r="C7" t="str">
            <v>Beschäftigter, Übermüdung/Überlastung</v>
          </cell>
        </row>
        <row r="8">
          <cell r="A8" t="str">
            <v>Bonitätsprüfungen, Forderungsmanagement</v>
          </cell>
          <cell r="C8" t="str">
            <v>Beschäftigter, Vergeltung/Rache</v>
          </cell>
        </row>
        <row r="9">
          <cell r="A9" t="str">
            <v>Dauerhafte Verfügbarkeit (negativer) Informationen</v>
          </cell>
          <cell r="C9" t="str">
            <v>Beschäftigter, Vorsatz</v>
          </cell>
        </row>
        <row r="10">
          <cell r="A10" t="str">
            <v>Diskriminierung</v>
          </cell>
          <cell r="C10" t="str">
            <v>Beschäftigter, Weggang/Verlassen der Firma</v>
          </cell>
        </row>
        <row r="11">
          <cell r="A11" t="str">
            <v>Enttäuschung von Vertraulichkeitserwartungen</v>
          </cell>
          <cell r="C11" t="str">
            <v>Hacker, Finanzieller Vorteil</v>
          </cell>
        </row>
        <row r="12">
          <cell r="A12" t="str">
            <v>Erhöhung individueller Verletzlichkeit für Straftaten</v>
          </cell>
          <cell r="C12" t="str">
            <v>Hacker, Lust am „Spielen“</v>
          </cell>
          <cell r="E12" t="str">
            <v xml:space="preserve"> </v>
          </cell>
        </row>
        <row r="13">
          <cell r="A13" t="str">
            <v>Finanziellen Verlust</v>
          </cell>
          <cell r="C13" t="str">
            <v>Hacker, Wissensdurst</v>
          </cell>
          <cell r="E13" t="str">
            <v xml:space="preserve"> </v>
          </cell>
        </row>
        <row r="14">
          <cell r="A14" t="str">
            <v>Fremdbestimmung</v>
          </cell>
          <cell r="C14" t="str">
            <v>Hardware, Modifikation</v>
          </cell>
          <cell r="E14" t="str">
            <v xml:space="preserve"> </v>
          </cell>
        </row>
        <row r="15">
          <cell r="A15" t="str">
            <v>Gesellschaftlich-politische Risiken</v>
          </cell>
          <cell r="C15" t="str">
            <v>Hardware, Schaden</v>
          </cell>
          <cell r="E15" t="str">
            <v xml:space="preserve"> </v>
          </cell>
        </row>
        <row r="16">
          <cell r="A16" t="str">
            <v>Identitätsbetrug</v>
          </cell>
          <cell r="C16" t="str">
            <v>Hardware, Spionage</v>
          </cell>
          <cell r="E16" t="str">
            <v xml:space="preserve"> </v>
          </cell>
        </row>
        <row r="17">
          <cell r="A17" t="str">
            <v>Identitätsdiebstahl</v>
          </cell>
          <cell r="C17" t="str">
            <v>Hardware, Überlastung</v>
          </cell>
        </row>
        <row r="18">
          <cell r="A18" t="str">
            <v>Informationsfehlerhaftigkeit</v>
          </cell>
          <cell r="C18" t="str">
            <v>Hardware, Ungewöhnlicher Gebrauch</v>
          </cell>
        </row>
        <row r="19">
          <cell r="A19" t="str">
            <v>Rufschädigung</v>
          </cell>
          <cell r="C19" t="str">
            <v>Hardware, Verlust</v>
          </cell>
        </row>
        <row r="20">
          <cell r="A20" t="str">
            <v>Schamgefühl und Ansehensverlust</v>
          </cell>
          <cell r="C20" t="str">
            <v>Hardware, Verlust der Festplatte</v>
          </cell>
        </row>
        <row r="21">
          <cell r="A21" t="str">
            <v>Selektivitätsschäden</v>
          </cell>
          <cell r="C21" t="str">
            <v>Journalisten, Informationen für Story</v>
          </cell>
        </row>
        <row r="22">
          <cell r="A22" t="str">
            <v>Systematische Verzerrung von Inhalten (Entkontextualisierung)</v>
          </cell>
          <cell r="C22" t="str">
            <v>Mitbewerber, Wettbewerbsvorteil</v>
          </cell>
        </row>
        <row r="23">
          <cell r="A23" t="str">
            <v>Unbefugte Aufhebung der Pseudonymisierung</v>
          </cell>
          <cell r="C23" t="str">
            <v>Netzwerkverbindung, Modifikation</v>
          </cell>
        </row>
        <row r="24">
          <cell r="A24" t="str">
            <v>Unbefugte Offenlegung personenbezogener Daten</v>
          </cell>
          <cell r="C24" t="str">
            <v>Netzwerkverbindung, Spionage</v>
          </cell>
        </row>
        <row r="25">
          <cell r="A25" t="str">
            <v>Unbefugter Zugang zu personenbezogenen Daten</v>
          </cell>
          <cell r="C25" t="str">
            <v>Netzwerkverbindung, Störung</v>
          </cell>
        </row>
        <row r="26">
          <cell r="A26" t="str">
            <v>Veränderung personenbezogener Daten</v>
          </cell>
          <cell r="C26" t="str">
            <v>Netzwerkverbindung, Überlastung</v>
          </cell>
        </row>
        <row r="27">
          <cell r="A27" t="str">
            <v>Verlust der Vertraulichkeit von dem Berufsgeheimnis unterliegenden personenbezogenen Daten</v>
          </cell>
          <cell r="C27" t="str">
            <v>Organisierte Kriminalität</v>
          </cell>
        </row>
        <row r="28">
          <cell r="A28" t="str">
            <v>Verlust personenbezogener Daten</v>
          </cell>
          <cell r="C28" t="str">
            <v>Papierdokumente, Modifikation</v>
          </cell>
        </row>
        <row r="29">
          <cell r="A29" t="str">
            <v>Vernichtung personenbezogener Daten</v>
          </cell>
          <cell r="C29" t="str">
            <v>Papierdokumente, Schaden</v>
          </cell>
        </row>
        <row r="30">
          <cell r="A30" t="str">
            <v>Werbung und Zielgruppenpräzisierung</v>
          </cell>
          <cell r="C30" t="str">
            <v>Papierdokumente, Verlust</v>
          </cell>
        </row>
        <row r="31">
          <cell r="A31" t="str">
            <v>Wirtschaftliche Risiken</v>
          </cell>
          <cell r="C31" t="str">
            <v>Polizei, Gesetzlicher Auftrag</v>
          </cell>
        </row>
        <row r="32">
          <cell r="C32" t="str">
            <v>Postversand, Modifikation</v>
          </cell>
        </row>
        <row r="33">
          <cell r="C33" t="str">
            <v>Postversand, Spionage</v>
          </cell>
        </row>
        <row r="34">
          <cell r="C34" t="str">
            <v>Postversand, Verlust</v>
          </cell>
        </row>
        <row r="35">
          <cell r="C35" t="str">
            <v>Software, Modifikation</v>
          </cell>
        </row>
        <row r="36">
          <cell r="C36" t="str">
            <v>Software, Schaden</v>
          </cell>
        </row>
        <row r="37">
          <cell r="C37" t="str">
            <v>Software, Spionage</v>
          </cell>
        </row>
        <row r="38">
          <cell r="C38" t="str">
            <v>Software, Ungewöhnlicher Gebrauch</v>
          </cell>
        </row>
        <row r="39">
          <cell r="C39" t="str">
            <v>Software, Verlust</v>
          </cell>
        </row>
        <row r="40">
          <cell r="C40" t="str">
            <v>Staatsanwaltschaft, Gesetzlicher Auftrag</v>
          </cell>
        </row>
        <row r="41">
          <cell r="C41" t="str">
            <v>Technologiewechsel</v>
          </cell>
        </row>
        <row r="42">
          <cell r="C42" t="str">
            <v>Unbefugte Verarbeitung</v>
          </cell>
        </row>
        <row r="43">
          <cell r="C43" t="str">
            <v>Whistleblower</v>
          </cell>
        </row>
      </sheetData>
      <sheetData sheetId="6">
        <row r="2">
          <cell r="A2" t="str">
            <v>Bitte auswählen</v>
          </cell>
          <cell r="C2" t="str">
            <v>Bitte auswählen</v>
          </cell>
        </row>
        <row r="3">
          <cell r="A3" t="str">
            <v>Niedrig</v>
          </cell>
          <cell r="C3" t="str">
            <v>Hoch</v>
          </cell>
        </row>
        <row r="4">
          <cell r="A4" t="str">
            <v>Normal</v>
          </cell>
          <cell r="C4" t="str">
            <v>Mittel</v>
          </cell>
        </row>
        <row r="5">
          <cell r="A5" t="str">
            <v>Hoch</v>
          </cell>
          <cell r="C5" t="str">
            <v>Niedrig</v>
          </cell>
        </row>
        <row r="6">
          <cell r="A6" t="str">
            <v>Sehr hoch</v>
          </cell>
        </row>
      </sheetData>
      <sheetData sheetId="7">
        <row r="2">
          <cell r="A2" t="str">
            <v>Bitte auswählen</v>
          </cell>
        </row>
        <row r="3">
          <cell r="A3" t="str">
            <v>Pseudonymisierung / Nichtangabe</v>
          </cell>
        </row>
        <row r="4">
          <cell r="A4" t="str">
            <v>Pseudonymisierung / Maskierung / Ersetzung</v>
          </cell>
        </row>
        <row r="5">
          <cell r="A5" t="str">
            <v>Pseudonymisierung / Mischung / Shuffeling</v>
          </cell>
        </row>
        <row r="6">
          <cell r="A6" t="str">
            <v>Pseudonymisierung / Varianzmethode</v>
          </cell>
        </row>
        <row r="7">
          <cell r="A7" t="str">
            <v>Pseudonymisierung / Weitere Maßnahme</v>
          </cell>
        </row>
        <row r="8">
          <cell r="A8" t="str">
            <v>Verschlüsselung / Blockchiffren</v>
          </cell>
        </row>
        <row r="9">
          <cell r="A9" t="str">
            <v>Verschlüsselung / Stromchiffren</v>
          </cell>
        </row>
        <row r="10">
          <cell r="A10" t="str">
            <v>Verschlüsselung / Hash-Funktionen</v>
          </cell>
        </row>
        <row r="11">
          <cell r="A11" t="str">
            <v>Verschlüsselung / SALT-Angaben</v>
          </cell>
        </row>
        <row r="12">
          <cell r="A12" t="str">
            <v>Verschlüsselung / Weitere Maßnahme</v>
          </cell>
        </row>
        <row r="13">
          <cell r="A13" t="str">
            <v>Vertraulichkeit / Zutrittskontrolle</v>
          </cell>
        </row>
        <row r="14">
          <cell r="A14" t="str">
            <v>Vertraulichkeit / Zugangskontrolle</v>
          </cell>
        </row>
        <row r="15">
          <cell r="A15" t="str">
            <v>Vertraulichkeit / Zugriffskontrolle</v>
          </cell>
        </row>
        <row r="16">
          <cell r="A16" t="str">
            <v>Vertraulichkeit / Weitergabekontrolle</v>
          </cell>
        </row>
        <row r="17">
          <cell r="A17" t="str">
            <v>Vertraulichkeit / Verarbeitungskontrolle</v>
          </cell>
        </row>
        <row r="18">
          <cell r="A18" t="str">
            <v>Vertraulichkeit / Trennungskontrolle</v>
          </cell>
        </row>
        <row r="19">
          <cell r="A19" t="str">
            <v>Vertraulichkeit / Zweckbindung</v>
          </cell>
        </row>
        <row r="20">
          <cell r="A20" t="str">
            <v>Vertraulichkeit / Weitere Maßnahme</v>
          </cell>
        </row>
        <row r="21">
          <cell r="A21" t="str">
            <v>Integrität / Eingabekontrolle</v>
          </cell>
        </row>
        <row r="22">
          <cell r="A22" t="str">
            <v>Integrität / Auftragskontrolle</v>
          </cell>
        </row>
        <row r="23">
          <cell r="A23" t="str">
            <v>Integrität / Weitere Maßnahme</v>
          </cell>
        </row>
        <row r="24">
          <cell r="A24" t="str">
            <v>Verfügbarkeit / Bachupkonzept</v>
          </cell>
        </row>
        <row r="25">
          <cell r="A25" t="str">
            <v>Verfügbarkeit / Recoverykonzept</v>
          </cell>
        </row>
        <row r="26">
          <cell r="A26" t="str">
            <v>Verfügbarkeit / Weitere Maßnahme</v>
          </cell>
        </row>
        <row r="27">
          <cell r="A27" t="str">
            <v>Belastbarkeit / Ausfallsicherheit / Organisatorische Anforderungen</v>
          </cell>
        </row>
        <row r="28">
          <cell r="A28" t="str">
            <v>Belastbarkeit / Ausfallsicherheit / Technische Maßnahmen</v>
          </cell>
        </row>
        <row r="29">
          <cell r="A29" t="str">
            <v>Belastbarkeit / Ausfallsicherheit / Server- und Client-Absicherung</v>
          </cell>
        </row>
        <row r="30">
          <cell r="A30" t="str">
            <v>Belastbarkeit / Ausfallsicherheit / Weitere Maßnahme</v>
          </cell>
        </row>
        <row r="31">
          <cell r="A31" t="str">
            <v>Auditierung Mapßnahmen / Zertifizierung</v>
          </cell>
        </row>
        <row r="32">
          <cell r="A32" t="str">
            <v>Auditierung Mapßnahmen / Auditplan</v>
          </cell>
        </row>
        <row r="33">
          <cell r="A33" t="str">
            <v>Auditierung Mapßnahmen / Auditzyklen</v>
          </cell>
        </row>
        <row r="34">
          <cell r="A34" t="str">
            <v>Auditierung Mapßnahmen / Weitere Maßnahme</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F37"/>
  <sheetViews>
    <sheetView tabSelected="1" workbookViewId="0">
      <pane ySplit="5" topLeftCell="A6" activePane="bottomLeft" state="frozen"/>
      <selection pane="bottomLeft" activeCell="A6" sqref="A6"/>
    </sheetView>
  </sheetViews>
  <sheetFormatPr baseColWidth="10" defaultRowHeight="15" x14ac:dyDescent="0.25"/>
  <cols>
    <col min="1" max="1" width="96.28515625" style="34" customWidth="1"/>
    <col min="2" max="2" width="35" style="34" bestFit="1" customWidth="1"/>
    <col min="3" max="3" width="11.42578125" style="34" hidden="1" customWidth="1"/>
    <col min="4" max="4" width="6.140625" style="73" hidden="1" customWidth="1"/>
    <col min="5" max="5" width="35" bestFit="1" customWidth="1"/>
    <col min="6" max="6" width="34.7109375" customWidth="1"/>
  </cols>
  <sheetData>
    <row r="1" spans="1:6" ht="18.75" x14ac:dyDescent="0.3">
      <c r="A1" s="71" t="s">
        <v>308</v>
      </c>
      <c r="B1" s="71" t="s">
        <v>307</v>
      </c>
      <c r="D1"/>
    </row>
    <row r="2" spans="1:6" ht="14.45" x14ac:dyDescent="0.3">
      <c r="A2" s="21"/>
      <c r="B2" s="21"/>
      <c r="C2" s="21"/>
      <c r="D2" s="21"/>
      <c r="E2" s="21"/>
      <c r="F2" s="21"/>
    </row>
    <row r="3" spans="1:6" ht="18.75" x14ac:dyDescent="0.3">
      <c r="A3" s="70" t="s">
        <v>217</v>
      </c>
      <c r="B3" s="72" t="str">
        <f>IF(SUM(D35:D37)&gt;=1,"DSFA nicht erforderlich",IF(SUM(D6:D34)&gt;=1,"DSFA erforderlich","DSFA nicht erforderlich"))</f>
        <v>DSFA nicht erforderlich</v>
      </c>
    </row>
    <row r="4" spans="1:6" ht="15.75" thickBot="1" x14ac:dyDescent="0.3"/>
    <row r="5" spans="1:6" ht="19.5" thickBot="1" x14ac:dyDescent="0.3">
      <c r="A5" s="113" t="s">
        <v>218</v>
      </c>
      <c r="B5" s="113" t="s">
        <v>219</v>
      </c>
      <c r="C5" s="74" t="s">
        <v>220</v>
      </c>
      <c r="D5" s="74" t="s">
        <v>221</v>
      </c>
    </row>
    <row r="6" spans="1:6" ht="30.75" thickBot="1" x14ac:dyDescent="0.3">
      <c r="A6" s="114" t="s">
        <v>222</v>
      </c>
      <c r="B6" s="114"/>
      <c r="D6" s="73">
        <f>IF(B6="Ja",1,0)</f>
        <v>0</v>
      </c>
    </row>
    <row r="7" spans="1:6" ht="15.75" thickBot="1" x14ac:dyDescent="0.3">
      <c r="A7" s="115" t="s">
        <v>223</v>
      </c>
      <c r="B7" s="114"/>
    </row>
    <row r="8" spans="1:6" ht="30.75" thickBot="1" x14ac:dyDescent="0.3">
      <c r="A8" s="115" t="s">
        <v>224</v>
      </c>
      <c r="B8" s="114"/>
      <c r="C8" s="73">
        <f>IF(B8="Ja",0.5,0)</f>
        <v>0</v>
      </c>
      <c r="D8" s="73">
        <f>SUM(C8:C12)</f>
        <v>0</v>
      </c>
    </row>
    <row r="9" spans="1:6" ht="30.75" thickBot="1" x14ac:dyDescent="0.3">
      <c r="A9" s="115" t="s">
        <v>225</v>
      </c>
      <c r="B9" s="114"/>
      <c r="C9" s="73">
        <f t="shared" ref="C9:C12" si="0">IF(B9="Ja",0.5,0)</f>
        <v>0</v>
      </c>
    </row>
    <row r="10" spans="1:6" ht="15.75" thickBot="1" x14ac:dyDescent="0.3">
      <c r="A10" s="115" t="s">
        <v>226</v>
      </c>
      <c r="B10" s="114"/>
      <c r="C10" s="73">
        <f t="shared" si="0"/>
        <v>0</v>
      </c>
    </row>
    <row r="11" spans="1:6" ht="15.75" thickBot="1" x14ac:dyDescent="0.3">
      <c r="A11" s="115" t="s">
        <v>227</v>
      </c>
      <c r="B11" s="114"/>
      <c r="C11" s="73">
        <f t="shared" si="0"/>
        <v>0</v>
      </c>
    </row>
    <row r="12" spans="1:6" ht="30.75" thickBot="1" x14ac:dyDescent="0.3">
      <c r="A12" s="115" t="s">
        <v>228</v>
      </c>
      <c r="B12" s="114"/>
      <c r="C12" s="73">
        <f t="shared" si="0"/>
        <v>0</v>
      </c>
    </row>
    <row r="13" spans="1:6" ht="45.75" thickBot="1" x14ac:dyDescent="0.3">
      <c r="A13" s="114" t="s">
        <v>229</v>
      </c>
      <c r="B13" s="114"/>
      <c r="D13" s="73">
        <f>IF(B13="Ja",1,0)</f>
        <v>0</v>
      </c>
    </row>
    <row r="14" spans="1:6" ht="30.75" thickBot="1" x14ac:dyDescent="0.3">
      <c r="A14" s="114" t="s">
        <v>230</v>
      </c>
      <c r="B14" s="114"/>
      <c r="D14" s="73">
        <f>IF(B14="Ja",1,0)</f>
        <v>0</v>
      </c>
    </row>
    <row r="15" spans="1:6" ht="30.75" thickBot="1" x14ac:dyDescent="0.3">
      <c r="A15" s="114" t="s">
        <v>231</v>
      </c>
      <c r="B15" s="114"/>
      <c r="D15" s="73">
        <f>IF(B15="Ja",1,0)</f>
        <v>0</v>
      </c>
    </row>
    <row r="16" spans="1:6" ht="15.75" thickBot="1" x14ac:dyDescent="0.3">
      <c r="A16" s="114" t="s">
        <v>232</v>
      </c>
      <c r="B16" s="114"/>
      <c r="D16" s="73">
        <f>IF(B16="Ja",1,0)</f>
        <v>0</v>
      </c>
    </row>
    <row r="17" spans="1:4" ht="30.75" thickBot="1" x14ac:dyDescent="0.3">
      <c r="A17" s="114" t="s">
        <v>233</v>
      </c>
      <c r="B17" s="114"/>
    </row>
    <row r="18" spans="1:4" ht="150.75" customHeight="1" thickBot="1" x14ac:dyDescent="0.3">
      <c r="A18" s="116" t="s">
        <v>265</v>
      </c>
      <c r="B18" s="114"/>
      <c r="D18" s="73">
        <f t="shared" ref="D18:D37" si="1">IF(B18="Ja",1,0)</f>
        <v>0</v>
      </c>
    </row>
    <row r="19" spans="1:4" ht="150" customHeight="1" thickBot="1" x14ac:dyDescent="0.3">
      <c r="A19" s="116" t="s">
        <v>266</v>
      </c>
      <c r="B19" s="114"/>
      <c r="D19" s="73">
        <f t="shared" si="1"/>
        <v>0</v>
      </c>
    </row>
    <row r="20" spans="1:4" ht="45.75" thickBot="1" x14ac:dyDescent="0.3">
      <c r="A20" s="116" t="s">
        <v>234</v>
      </c>
      <c r="B20" s="114"/>
      <c r="D20" s="73">
        <f t="shared" si="1"/>
        <v>0</v>
      </c>
    </row>
    <row r="21" spans="1:4" ht="30.75" thickBot="1" x14ac:dyDescent="0.3">
      <c r="A21" s="116" t="s">
        <v>267</v>
      </c>
      <c r="B21" s="114"/>
      <c r="D21" s="73">
        <f t="shared" si="1"/>
        <v>0</v>
      </c>
    </row>
    <row r="22" spans="1:4" ht="150.75" thickBot="1" x14ac:dyDescent="0.3">
      <c r="A22" s="116" t="s">
        <v>268</v>
      </c>
      <c r="B22" s="114"/>
      <c r="D22" s="73">
        <f t="shared" si="1"/>
        <v>0</v>
      </c>
    </row>
    <row r="23" spans="1:4" ht="45.75" thickBot="1" x14ac:dyDescent="0.3">
      <c r="A23" s="116" t="s">
        <v>235</v>
      </c>
      <c r="B23" s="114"/>
      <c r="D23" s="73">
        <f t="shared" si="1"/>
        <v>0</v>
      </c>
    </row>
    <row r="24" spans="1:4" ht="75.75" thickBot="1" x14ac:dyDescent="0.3">
      <c r="A24" s="116" t="s">
        <v>236</v>
      </c>
      <c r="B24" s="114"/>
      <c r="D24" s="73">
        <f t="shared" si="1"/>
        <v>0</v>
      </c>
    </row>
    <row r="25" spans="1:4" ht="60.75" thickBot="1" x14ac:dyDescent="0.3">
      <c r="A25" s="116" t="s">
        <v>269</v>
      </c>
      <c r="B25" s="114"/>
      <c r="D25" s="73">
        <f t="shared" si="1"/>
        <v>0</v>
      </c>
    </row>
    <row r="26" spans="1:4" ht="30.75" thickBot="1" x14ac:dyDescent="0.3">
      <c r="A26" s="116" t="s">
        <v>237</v>
      </c>
      <c r="B26" s="114"/>
      <c r="D26" s="73">
        <f t="shared" si="1"/>
        <v>0</v>
      </c>
    </row>
    <row r="27" spans="1:4" ht="135.75" thickBot="1" x14ac:dyDescent="0.3">
      <c r="A27" s="116" t="s">
        <v>238</v>
      </c>
      <c r="B27" s="114"/>
      <c r="D27" s="73">
        <f t="shared" si="1"/>
        <v>0</v>
      </c>
    </row>
    <row r="28" spans="1:4" ht="45.75" thickBot="1" x14ac:dyDescent="0.3">
      <c r="A28" s="116" t="s">
        <v>239</v>
      </c>
      <c r="B28" s="114"/>
      <c r="D28" s="73">
        <f t="shared" si="1"/>
        <v>0</v>
      </c>
    </row>
    <row r="29" spans="1:4" ht="60.75" thickBot="1" x14ac:dyDescent="0.3">
      <c r="A29" s="116" t="s">
        <v>240</v>
      </c>
      <c r="B29" s="114"/>
      <c r="D29" s="73">
        <f t="shared" si="1"/>
        <v>0</v>
      </c>
    </row>
    <row r="30" spans="1:4" ht="30.75" thickBot="1" x14ac:dyDescent="0.3">
      <c r="A30" s="116" t="s">
        <v>241</v>
      </c>
      <c r="B30" s="114"/>
      <c r="D30" s="73">
        <f t="shared" si="1"/>
        <v>0</v>
      </c>
    </row>
    <row r="31" spans="1:4" ht="15.75" thickBot="1" x14ac:dyDescent="0.3">
      <c r="A31" s="116" t="s">
        <v>242</v>
      </c>
      <c r="B31" s="114"/>
      <c r="D31" s="73">
        <f t="shared" si="1"/>
        <v>0</v>
      </c>
    </row>
    <row r="32" spans="1:4" ht="45.75" thickBot="1" x14ac:dyDescent="0.3">
      <c r="A32" s="116" t="s">
        <v>243</v>
      </c>
      <c r="B32" s="114"/>
      <c r="D32" s="73">
        <f t="shared" si="1"/>
        <v>0</v>
      </c>
    </row>
    <row r="33" spans="1:4" ht="75.75" thickBot="1" x14ac:dyDescent="0.3">
      <c r="A33" s="116" t="s">
        <v>244</v>
      </c>
      <c r="B33" s="114"/>
      <c r="D33" s="73">
        <f t="shared" si="1"/>
        <v>0</v>
      </c>
    </row>
    <row r="34" spans="1:4" ht="60.75" thickBot="1" x14ac:dyDescent="0.3">
      <c r="A34" s="116" t="s">
        <v>245</v>
      </c>
      <c r="B34" s="114"/>
      <c r="D34" s="73">
        <f t="shared" si="1"/>
        <v>0</v>
      </c>
    </row>
    <row r="35" spans="1:4" ht="45.75" thickBot="1" x14ac:dyDescent="0.3">
      <c r="A35" s="114" t="s">
        <v>246</v>
      </c>
      <c r="B35" s="114"/>
      <c r="D35" s="73">
        <f t="shared" si="1"/>
        <v>0</v>
      </c>
    </row>
    <row r="36" spans="1:4" ht="30.75" thickBot="1" x14ac:dyDescent="0.3">
      <c r="A36" s="114" t="s">
        <v>247</v>
      </c>
      <c r="B36" s="114"/>
      <c r="D36" s="73">
        <f t="shared" si="1"/>
        <v>0</v>
      </c>
    </row>
    <row r="37" spans="1:4" ht="15.75" thickBot="1" x14ac:dyDescent="0.3">
      <c r="A37" s="114" t="s">
        <v>248</v>
      </c>
      <c r="B37" s="114"/>
      <c r="D37" s="73">
        <f t="shared" si="1"/>
        <v>0</v>
      </c>
    </row>
  </sheetData>
  <conditionalFormatting sqref="B3">
    <cfRule type="cellIs" dxfId="25" priority="1" operator="equal">
      <formula>"DSFA erforderlich"</formula>
    </cfRule>
    <cfRule type="cellIs" dxfId="24" priority="2" operator="equal">
      <formula>"DSFA nicht erforderlich"</formula>
    </cfRule>
  </conditionalFormatting>
  <dataValidations count="1">
    <dataValidation type="list" allowBlank="1" showInputMessage="1" showErrorMessage="1" sqref="B6:B37">
      <formula1>Ja_Nein</formula1>
    </dataValidation>
  </dataValidations>
  <pageMargins left="0.43307086614173229" right="0.43307086614173229" top="0.78740157480314965" bottom="0.78740157480314965" header="0.31496062992125984" footer="0.31496062992125984"/>
  <pageSetup paperSize="9" scale="73" fitToHeight="2"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3" sqref="A3"/>
    </sheetView>
  </sheetViews>
  <sheetFormatPr baseColWidth="10" defaultRowHeight="15" x14ac:dyDescent="0.25"/>
  <cols>
    <col min="1" max="1" width="86" bestFit="1" customWidth="1"/>
  </cols>
  <sheetData>
    <row r="1" spans="1:1" x14ac:dyDescent="0.25">
      <c r="A1" s="23" t="s">
        <v>162</v>
      </c>
    </row>
    <row r="2" spans="1:1" x14ac:dyDescent="0.25">
      <c r="A2" s="38" t="s">
        <v>159</v>
      </c>
    </row>
    <row r="3" spans="1:1" ht="14.45" x14ac:dyDescent="0.3">
      <c r="A3" t="s">
        <v>279</v>
      </c>
    </row>
    <row r="4" spans="1:1" ht="14.45" x14ac:dyDescent="0.3">
      <c r="A4" t="s">
        <v>163</v>
      </c>
    </row>
    <row r="5" spans="1:1" ht="14.45" x14ac:dyDescent="0.3">
      <c r="A5" t="s">
        <v>164</v>
      </c>
    </row>
    <row r="6" spans="1:1" ht="14.45" x14ac:dyDescent="0.3">
      <c r="A6" t="s">
        <v>165</v>
      </c>
    </row>
    <row r="7" spans="1:1" ht="14.45" x14ac:dyDescent="0.3">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ht="14.45" x14ac:dyDescent="0.3">
      <c r="A14" t="s">
        <v>173</v>
      </c>
    </row>
    <row r="15" spans="1:1" ht="14.45" x14ac:dyDescent="0.3">
      <c r="A15" t="s">
        <v>174</v>
      </c>
    </row>
    <row r="16" spans="1:1" ht="14.45" x14ac:dyDescent="0.3">
      <c r="A16" t="s">
        <v>175</v>
      </c>
    </row>
    <row r="17" spans="1:1" ht="14.45" x14ac:dyDescent="0.3">
      <c r="A17" t="s">
        <v>176</v>
      </c>
    </row>
    <row r="18" spans="1:1" ht="14.45" x14ac:dyDescent="0.3">
      <c r="A18" t="s">
        <v>177</v>
      </c>
    </row>
    <row r="19" spans="1:1" ht="14.45" x14ac:dyDescent="0.3">
      <c r="A19" t="s">
        <v>178</v>
      </c>
    </row>
    <row r="20" spans="1:1" ht="14.45" x14ac:dyDescent="0.3">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278</v>
      </c>
    </row>
    <row r="26" spans="1:1" x14ac:dyDescent="0.25">
      <c r="A26" t="s">
        <v>184</v>
      </c>
    </row>
    <row r="27" spans="1:1" x14ac:dyDescent="0.25">
      <c r="A27" t="s">
        <v>185</v>
      </c>
    </row>
    <row r="28" spans="1:1" ht="14.45" x14ac:dyDescent="0.3">
      <c r="A28" t="s">
        <v>186</v>
      </c>
    </row>
    <row r="29" spans="1:1" x14ac:dyDescent="0.25">
      <c r="A29" t="s">
        <v>187</v>
      </c>
    </row>
    <row r="30" spans="1:1" ht="14.45" x14ac:dyDescent="0.3">
      <c r="A30" t="s">
        <v>188</v>
      </c>
    </row>
    <row r="31" spans="1:1" x14ac:dyDescent="0.25">
      <c r="A31" t="s">
        <v>189</v>
      </c>
    </row>
    <row r="32" spans="1:1" x14ac:dyDescent="0.25">
      <c r="A32" t="s">
        <v>192</v>
      </c>
    </row>
    <row r="33" spans="1:1" x14ac:dyDescent="0.25">
      <c r="A33" t="s">
        <v>193</v>
      </c>
    </row>
    <row r="34" spans="1:1" x14ac:dyDescent="0.25">
      <c r="A34" t="s">
        <v>194</v>
      </c>
    </row>
    <row r="35" spans="1:1" x14ac:dyDescent="0.25">
      <c r="A35" t="s">
        <v>190</v>
      </c>
    </row>
    <row r="36" spans="1:1" ht="14.45" x14ac:dyDescent="0.3">
      <c r="A36" t="s">
        <v>274</v>
      </c>
    </row>
    <row r="37" spans="1:1" ht="14.45" x14ac:dyDescent="0.3">
      <c r="A37" t="s">
        <v>275</v>
      </c>
    </row>
    <row r="38" spans="1:1" ht="14.45" x14ac:dyDescent="0.3">
      <c r="A38" t="s">
        <v>276</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6" sqref="A6"/>
    </sheetView>
  </sheetViews>
  <sheetFormatPr baseColWidth="10" defaultRowHeight="15" x14ac:dyDescent="0.25"/>
  <cols>
    <col min="1" max="1" width="43.42578125" customWidth="1"/>
    <col min="3" max="3" width="31.28515625" bestFit="1" customWidth="1"/>
  </cols>
  <sheetData>
    <row r="1" spans="1:3" ht="14.45" x14ac:dyDescent="0.3">
      <c r="A1" s="23" t="s">
        <v>4</v>
      </c>
    </row>
    <row r="2" spans="1:3" x14ac:dyDescent="0.25">
      <c r="A2" t="s">
        <v>272</v>
      </c>
      <c r="C2" t="s">
        <v>273</v>
      </c>
    </row>
    <row r="3" spans="1:3" x14ac:dyDescent="0.25">
      <c r="A3" s="38" t="s">
        <v>159</v>
      </c>
      <c r="C3" s="38" t="s">
        <v>159</v>
      </c>
    </row>
    <row r="4" spans="1:3" x14ac:dyDescent="0.25">
      <c r="A4" t="s">
        <v>160</v>
      </c>
      <c r="C4" t="s">
        <v>277</v>
      </c>
    </row>
    <row r="5" spans="1:3" x14ac:dyDescent="0.25">
      <c r="A5" t="s">
        <v>161</v>
      </c>
      <c r="C5" t="s">
        <v>271</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E2" sqref="E2:E7"/>
    </sheetView>
  </sheetViews>
  <sheetFormatPr baseColWidth="10" defaultRowHeight="15" x14ac:dyDescent="0.25"/>
  <cols>
    <col min="1" max="1" width="14.7109375" bestFit="1" customWidth="1"/>
    <col min="2" max="2" width="6.7109375" style="50" customWidth="1"/>
    <col min="5" max="5" width="24.7109375" bestFit="1" customWidth="1"/>
    <col min="6" max="6" width="4" bestFit="1" customWidth="1"/>
    <col min="8" max="8" width="9" bestFit="1" customWidth="1"/>
    <col min="9" max="9" width="4" bestFit="1" customWidth="1"/>
  </cols>
  <sheetData>
    <row r="1" spans="1:9" x14ac:dyDescent="0.3">
      <c r="A1" t="s">
        <v>281</v>
      </c>
    </row>
    <row r="2" spans="1:9" x14ac:dyDescent="0.3">
      <c r="A2" t="s">
        <v>255</v>
      </c>
      <c r="B2">
        <v>1</v>
      </c>
      <c r="C2" s="57"/>
      <c r="D2">
        <v>1</v>
      </c>
      <c r="E2" t="s">
        <v>202</v>
      </c>
      <c r="F2">
        <f>1*0.5</f>
        <v>0.5</v>
      </c>
      <c r="H2" t="s">
        <v>203</v>
      </c>
      <c r="I2">
        <v>0.5</v>
      </c>
    </row>
    <row r="3" spans="1:9" x14ac:dyDescent="0.3">
      <c r="A3" t="s">
        <v>256</v>
      </c>
      <c r="B3">
        <v>2</v>
      </c>
      <c r="C3" s="58"/>
      <c r="D3">
        <v>2</v>
      </c>
      <c r="E3" t="s">
        <v>201</v>
      </c>
      <c r="F3">
        <v>1.5</v>
      </c>
      <c r="H3" t="s">
        <v>206</v>
      </c>
      <c r="I3">
        <v>1.5</v>
      </c>
    </row>
    <row r="4" spans="1:9" x14ac:dyDescent="0.3">
      <c r="A4" t="s">
        <v>257</v>
      </c>
      <c r="B4">
        <v>3</v>
      </c>
      <c r="C4" s="59"/>
      <c r="D4">
        <v>3</v>
      </c>
      <c r="E4" t="s">
        <v>200</v>
      </c>
      <c r="F4">
        <v>2.5</v>
      </c>
      <c r="H4" t="s">
        <v>205</v>
      </c>
      <c r="I4">
        <v>2.5</v>
      </c>
    </row>
    <row r="5" spans="1:9" x14ac:dyDescent="0.3">
      <c r="A5" t="s">
        <v>211</v>
      </c>
      <c r="B5">
        <v>2</v>
      </c>
      <c r="C5" s="58"/>
      <c r="D5">
        <v>4</v>
      </c>
      <c r="E5" t="s">
        <v>199</v>
      </c>
      <c r="F5">
        <v>3.5</v>
      </c>
      <c r="G5" s="48"/>
      <c r="H5" t="s">
        <v>207</v>
      </c>
      <c r="I5">
        <v>3.5</v>
      </c>
    </row>
    <row r="6" spans="1:9" x14ac:dyDescent="0.3">
      <c r="A6" t="s">
        <v>258</v>
      </c>
      <c r="B6">
        <v>3</v>
      </c>
      <c r="C6" s="59"/>
      <c r="D6">
        <v>5</v>
      </c>
      <c r="E6" t="s">
        <v>198</v>
      </c>
      <c r="F6">
        <v>4.5</v>
      </c>
      <c r="H6" t="s">
        <v>204</v>
      </c>
      <c r="I6">
        <v>1.5</v>
      </c>
    </row>
    <row r="7" spans="1:9" x14ac:dyDescent="0.3">
      <c r="A7" t="s">
        <v>212</v>
      </c>
      <c r="B7">
        <v>4</v>
      </c>
      <c r="C7" s="60"/>
      <c r="D7">
        <v>6</v>
      </c>
      <c r="E7" t="s">
        <v>282</v>
      </c>
      <c r="F7">
        <v>5.5</v>
      </c>
    </row>
    <row r="8" spans="1:9" x14ac:dyDescent="0.3">
      <c r="A8" t="s">
        <v>259</v>
      </c>
      <c r="B8">
        <v>4</v>
      </c>
      <c r="C8" s="60"/>
    </row>
    <row r="9" spans="1:9" x14ac:dyDescent="0.3">
      <c r="A9" t="s">
        <v>260</v>
      </c>
      <c r="B9">
        <v>5</v>
      </c>
      <c r="C9" s="62"/>
    </row>
    <row r="10" spans="1:9" x14ac:dyDescent="0.3">
      <c r="A10" t="s">
        <v>261</v>
      </c>
      <c r="B10">
        <v>6</v>
      </c>
      <c r="C10" s="61"/>
    </row>
    <row r="11" spans="1:9" x14ac:dyDescent="0.3">
      <c r="A11" t="s">
        <v>262</v>
      </c>
      <c r="B11">
        <v>5</v>
      </c>
      <c r="C11" s="62"/>
    </row>
    <row r="12" spans="1:9" x14ac:dyDescent="0.3">
      <c r="A12" t="s">
        <v>263</v>
      </c>
      <c r="B12">
        <v>6</v>
      </c>
      <c r="C12" s="61"/>
    </row>
    <row r="13" spans="1:9" x14ac:dyDescent="0.3">
      <c r="A13" t="s">
        <v>264</v>
      </c>
      <c r="B13">
        <v>6</v>
      </c>
      <c r="C13" s="61"/>
    </row>
    <row r="17" spans="1:3" x14ac:dyDescent="0.3">
      <c r="A17" s="100" t="s">
        <v>264</v>
      </c>
      <c r="B17">
        <v>6</v>
      </c>
      <c r="C17" s="61"/>
    </row>
    <row r="18" spans="1:3" x14ac:dyDescent="0.3">
      <c r="A18" s="100" t="s">
        <v>261</v>
      </c>
      <c r="B18">
        <v>6</v>
      </c>
      <c r="C18" s="61"/>
    </row>
    <row r="19" spans="1:3" x14ac:dyDescent="0.3">
      <c r="A19" s="100" t="s">
        <v>212</v>
      </c>
      <c r="B19">
        <v>4</v>
      </c>
      <c r="C19" s="60"/>
    </row>
    <row r="20" spans="1:3" x14ac:dyDescent="0.3">
      <c r="A20" s="100" t="s">
        <v>257</v>
      </c>
      <c r="B20">
        <v>3</v>
      </c>
      <c r="C20" s="59"/>
    </row>
    <row r="21" spans="1:3" x14ac:dyDescent="0.3">
      <c r="A21" s="100" t="s">
        <v>263</v>
      </c>
      <c r="B21">
        <v>6</v>
      </c>
      <c r="C21" s="61"/>
    </row>
    <row r="22" spans="1:3" x14ac:dyDescent="0.3">
      <c r="A22" s="100" t="s">
        <v>260</v>
      </c>
      <c r="B22">
        <v>5</v>
      </c>
      <c r="C22" s="62"/>
    </row>
    <row r="23" spans="1:3" x14ac:dyDescent="0.3">
      <c r="A23" s="100" t="s">
        <v>258</v>
      </c>
      <c r="B23">
        <v>3</v>
      </c>
      <c r="C23" s="59"/>
    </row>
    <row r="24" spans="1:3" x14ac:dyDescent="0.3">
      <c r="A24" s="100" t="s">
        <v>256</v>
      </c>
      <c r="B24">
        <v>2</v>
      </c>
      <c r="C24" s="58"/>
    </row>
    <row r="25" spans="1:3" x14ac:dyDescent="0.3">
      <c r="A25" s="100" t="s">
        <v>262</v>
      </c>
      <c r="B25">
        <v>5</v>
      </c>
      <c r="C25" s="62"/>
    </row>
    <row r="26" spans="1:3" x14ac:dyDescent="0.3">
      <c r="A26" s="100" t="s">
        <v>259</v>
      </c>
      <c r="B26">
        <v>4</v>
      </c>
      <c r="C26" s="60"/>
    </row>
    <row r="27" spans="1:3" x14ac:dyDescent="0.3">
      <c r="A27" s="100" t="s">
        <v>211</v>
      </c>
      <c r="B27">
        <v>2</v>
      </c>
      <c r="C27" s="58"/>
    </row>
    <row r="28" spans="1:3" x14ac:dyDescent="0.3">
      <c r="A28" s="100" t="s">
        <v>255</v>
      </c>
      <c r="B28">
        <v>1</v>
      </c>
      <c r="C28" s="57"/>
    </row>
  </sheetData>
  <dataValidations disablePrompts="1" count="1">
    <dataValidation type="list" allowBlank="1" showInputMessage="1" showErrorMessage="1" sqref="A16">
      <formula1>$E$2:$E$5</formula1>
    </dataValidation>
  </dataValidations>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C5"/>
  <sheetViews>
    <sheetView workbookViewId="0">
      <selection activeCell="C6" sqref="C6"/>
    </sheetView>
  </sheetViews>
  <sheetFormatPr baseColWidth="10" defaultRowHeight="15" x14ac:dyDescent="0.25"/>
  <cols>
    <col min="1" max="1" width="14.28515625" bestFit="1" customWidth="1"/>
    <col min="3" max="3" width="14.140625" bestFit="1" customWidth="1"/>
  </cols>
  <sheetData>
    <row r="1" spans="1:3" x14ac:dyDescent="0.3">
      <c r="A1" t="s">
        <v>249</v>
      </c>
      <c r="C1" t="s">
        <v>294</v>
      </c>
    </row>
    <row r="2" spans="1:3" x14ac:dyDescent="0.3">
      <c r="A2" t="s">
        <v>250</v>
      </c>
      <c r="C2" t="s">
        <v>296</v>
      </c>
    </row>
    <row r="3" spans="1:3" x14ac:dyDescent="0.3">
      <c r="A3" t="s">
        <v>251</v>
      </c>
      <c r="C3" t="s">
        <v>297</v>
      </c>
    </row>
    <row r="4" spans="1:3" x14ac:dyDescent="0.25">
      <c r="C4" t="s">
        <v>298</v>
      </c>
    </row>
    <row r="5" spans="1:3" x14ac:dyDescent="0.25">
      <c r="C5" t="s">
        <v>299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zoomScale="124" zoomScaleNormal="124" workbookViewId="0">
      <pane ySplit="5" topLeftCell="A6" activePane="bottomLeft" state="frozen"/>
      <selection pane="bottomLeft" activeCell="B6" sqref="B6"/>
    </sheetView>
  </sheetViews>
  <sheetFormatPr baseColWidth="10" defaultRowHeight="15" x14ac:dyDescent="0.25"/>
  <cols>
    <col min="1" max="1" width="8.7109375" customWidth="1"/>
    <col min="2" max="2" width="11.140625" customWidth="1"/>
    <col min="3" max="3" width="39.7109375" customWidth="1"/>
    <col min="4" max="4" width="39.42578125" customWidth="1"/>
    <col min="5" max="5" width="25.140625" customWidth="1"/>
    <col min="6" max="6" width="14.140625" customWidth="1"/>
    <col min="9" max="9" width="4.85546875" hidden="1" customWidth="1"/>
    <col min="10" max="10" width="15" hidden="1" customWidth="1"/>
    <col min="12" max="12" width="15" customWidth="1"/>
    <col min="13" max="13" width="45.28515625" bestFit="1" customWidth="1"/>
    <col min="14" max="14" width="10.85546875" style="42"/>
    <col min="16" max="17" width="24.85546875" hidden="1" customWidth="1"/>
    <col min="19" max="19" width="14.85546875" bestFit="1" customWidth="1"/>
    <col min="20" max="20" width="45.28515625" bestFit="1" customWidth="1"/>
    <col min="21" max="21" width="33.42578125" customWidth="1"/>
    <col min="22" max="23" width="0" hidden="1" customWidth="1"/>
  </cols>
  <sheetData>
    <row r="1" spans="1:23" ht="15.75" hidden="1" thickBot="1" x14ac:dyDescent="0.3">
      <c r="A1" s="47"/>
      <c r="B1" s="47"/>
      <c r="C1" s="47" t="s">
        <v>0</v>
      </c>
      <c r="D1" s="47"/>
      <c r="E1" s="47" t="s">
        <v>1</v>
      </c>
      <c r="F1" s="47" t="s">
        <v>1</v>
      </c>
      <c r="G1" s="2" t="s">
        <v>1</v>
      </c>
      <c r="H1" s="2" t="s">
        <v>1</v>
      </c>
      <c r="I1" s="2" t="s">
        <v>2</v>
      </c>
      <c r="J1" s="2" t="s">
        <v>2</v>
      </c>
      <c r="K1" s="3" t="s">
        <v>2</v>
      </c>
      <c r="L1" s="1" t="s">
        <v>1</v>
      </c>
      <c r="M1" s="39" t="s">
        <v>0</v>
      </c>
      <c r="N1" s="41" t="s">
        <v>1</v>
      </c>
      <c r="O1" s="40" t="s">
        <v>1</v>
      </c>
      <c r="P1" s="2" t="s">
        <v>2</v>
      </c>
      <c r="Q1" s="2" t="s">
        <v>2</v>
      </c>
      <c r="R1" s="3" t="s">
        <v>2</v>
      </c>
      <c r="S1" s="1" t="s">
        <v>1</v>
      </c>
      <c r="T1" s="4"/>
      <c r="U1" s="5"/>
    </row>
    <row r="2" spans="1:23" ht="19.5" thickTop="1" x14ac:dyDescent="0.25">
      <c r="A2" s="117" t="s">
        <v>3</v>
      </c>
      <c r="B2" s="117"/>
      <c r="C2" s="117"/>
      <c r="D2" s="117"/>
      <c r="E2" s="117"/>
      <c r="F2" s="118"/>
      <c r="G2" s="119" t="s">
        <v>39</v>
      </c>
      <c r="H2" s="120"/>
      <c r="I2" s="120"/>
      <c r="J2" s="120"/>
      <c r="K2" s="120"/>
      <c r="L2" s="120"/>
      <c r="M2" s="120"/>
      <c r="N2" s="121" t="s">
        <v>40</v>
      </c>
      <c r="O2" s="122"/>
      <c r="P2" s="122"/>
      <c r="Q2" s="122"/>
      <c r="R2" s="122"/>
      <c r="S2" s="122"/>
      <c r="T2" s="123"/>
      <c r="U2" s="46" t="s">
        <v>4</v>
      </c>
      <c r="V2" t="s">
        <v>306</v>
      </c>
    </row>
    <row r="3" spans="1:23" ht="45" x14ac:dyDescent="0.25">
      <c r="A3" s="6" t="s">
        <v>5</v>
      </c>
      <c r="B3" s="6" t="s">
        <v>295</v>
      </c>
      <c r="C3" s="6" t="s">
        <v>6</v>
      </c>
      <c r="D3" s="6" t="s">
        <v>112</v>
      </c>
      <c r="E3" s="6" t="s">
        <v>7</v>
      </c>
      <c r="F3" s="7" t="s">
        <v>8</v>
      </c>
      <c r="G3" s="20" t="s">
        <v>30</v>
      </c>
      <c r="H3" s="22" t="s">
        <v>31</v>
      </c>
      <c r="I3" s="8" t="s">
        <v>11</v>
      </c>
      <c r="J3" s="8" t="s">
        <v>12</v>
      </c>
      <c r="K3" s="9" t="s">
        <v>13</v>
      </c>
      <c r="L3" s="6" t="s">
        <v>41</v>
      </c>
      <c r="M3" s="7" t="s">
        <v>42</v>
      </c>
      <c r="N3" s="45" t="s">
        <v>30</v>
      </c>
      <c r="O3" s="20" t="s">
        <v>31</v>
      </c>
      <c r="P3" s="8" t="s">
        <v>11</v>
      </c>
      <c r="Q3" s="8" t="s">
        <v>12</v>
      </c>
      <c r="R3" s="9" t="s">
        <v>13</v>
      </c>
      <c r="S3" s="6" t="s">
        <v>41</v>
      </c>
      <c r="T3" s="7" t="s">
        <v>42</v>
      </c>
      <c r="U3" s="112" t="str">
        <f>IF(V3&gt;0,"Weitere Maßnahmen erforderlich, bzw. Aufsichtsbehörde einschalten","Verfahren kann durchgeführt werden")</f>
        <v>Verfahren kann durchgeführt werden</v>
      </c>
      <c r="V3">
        <f>SUM(W:W)</f>
        <v>0</v>
      </c>
    </row>
    <row r="4" spans="1:23" ht="43.9" customHeight="1" x14ac:dyDescent="0.25">
      <c r="A4" s="10"/>
      <c r="B4" s="10"/>
      <c r="C4" s="11" t="s">
        <v>14</v>
      </c>
      <c r="D4" s="11"/>
      <c r="E4" s="12"/>
      <c r="F4" s="13"/>
      <c r="G4" s="76" t="s">
        <v>252</v>
      </c>
      <c r="H4" s="76" t="s">
        <v>253</v>
      </c>
      <c r="I4" s="77"/>
      <c r="J4" s="77"/>
      <c r="K4" s="78" t="s">
        <v>280</v>
      </c>
      <c r="L4" s="11" t="s">
        <v>43</v>
      </c>
      <c r="M4" s="14"/>
      <c r="N4" s="76" t="s">
        <v>252</v>
      </c>
      <c r="O4" s="76" t="s">
        <v>253</v>
      </c>
      <c r="P4" s="75"/>
      <c r="Q4" s="75"/>
      <c r="R4" s="78" t="s">
        <v>254</v>
      </c>
      <c r="S4" s="11" t="s">
        <v>43</v>
      </c>
      <c r="T4" s="14"/>
      <c r="U4" s="112"/>
    </row>
    <row r="5" spans="1:23" ht="33.75" x14ac:dyDescent="0.25">
      <c r="A5" s="36" t="s">
        <v>195</v>
      </c>
      <c r="B5" s="36"/>
      <c r="C5" s="26" t="s">
        <v>15</v>
      </c>
      <c r="D5" s="26" t="s">
        <v>15</v>
      </c>
      <c r="E5" s="26" t="s">
        <v>15</v>
      </c>
      <c r="F5" s="17" t="s">
        <v>16</v>
      </c>
      <c r="G5" s="16" t="s">
        <v>17</v>
      </c>
      <c r="H5" s="26" t="s">
        <v>15</v>
      </c>
      <c r="I5" s="15"/>
      <c r="J5" s="15"/>
      <c r="K5" s="26" t="s">
        <v>18</v>
      </c>
      <c r="L5" s="26" t="s">
        <v>15</v>
      </c>
      <c r="M5" s="17" t="s">
        <v>15</v>
      </c>
      <c r="N5" s="16" t="s">
        <v>17</v>
      </c>
      <c r="O5" s="43" t="s">
        <v>15</v>
      </c>
      <c r="P5" s="27"/>
      <c r="Q5" s="27"/>
      <c r="R5" s="26" t="s">
        <v>18</v>
      </c>
      <c r="S5" s="26" t="s">
        <v>15</v>
      </c>
      <c r="T5" s="17" t="s">
        <v>15</v>
      </c>
      <c r="U5" s="16" t="s">
        <v>15</v>
      </c>
      <c r="V5" s="67" t="s">
        <v>196</v>
      </c>
      <c r="W5" s="67" t="s">
        <v>305</v>
      </c>
    </row>
    <row r="6" spans="1:23" s="33" customFormat="1" ht="27" customHeight="1" x14ac:dyDescent="0.25">
      <c r="A6" s="35">
        <f>ROW()-5</f>
        <v>1</v>
      </c>
      <c r="B6" s="35"/>
      <c r="C6" s="84"/>
      <c r="D6" s="84"/>
      <c r="E6" s="84"/>
      <c r="F6" s="85"/>
      <c r="G6" s="31"/>
      <c r="H6" s="31"/>
      <c r="I6" s="18" t="str">
        <f>CONCATENATE(G6,H6)</f>
        <v/>
      </c>
      <c r="J6" s="18" t="str">
        <f t="shared" ref="J6:J57" si="0">I6</f>
        <v/>
      </c>
      <c r="K6" s="19" t="str">
        <f>IF(ISNA(VLOOKUP(J6,Risikoberechnung!$A$2:$B$13,2,FALSE)),"x",VLOOKUP(J6,Risikoberechnung!$A$2:$B$13,2,FALSE))</f>
        <v>x</v>
      </c>
      <c r="L6" s="30"/>
      <c r="M6" s="85"/>
      <c r="N6" s="31"/>
      <c r="O6" s="31"/>
      <c r="P6" s="18" t="str">
        <f>CONCATENATE(N6,O6)</f>
        <v/>
      </c>
      <c r="Q6" s="18" t="str">
        <f t="shared" ref="Q6:Q142" si="1">P6</f>
        <v/>
      </c>
      <c r="R6" s="19" t="str">
        <f>IF(ISNA(VLOOKUP(Q6,Risikoberechnung!$A$2:$B$13,2,FALSE)),"x",VLOOKUP(Q6,Risikoberechnung!$A$2:$B$13,2,FALSE))</f>
        <v>x</v>
      </c>
      <c r="S6" s="30"/>
      <c r="T6" s="85"/>
      <c r="U6" s="86"/>
      <c r="V6" s="33">
        <v>1</v>
      </c>
      <c r="W6" s="33" t="str">
        <f>IF(U6=Ergebnis!$C$4,0,(IF(U6=Ergebnis!$C$5,1,"x")))</f>
        <v>x</v>
      </c>
    </row>
    <row r="7" spans="1:23" s="33" customFormat="1" ht="25.5" customHeight="1" x14ac:dyDescent="0.25">
      <c r="A7" s="35">
        <f t="shared" ref="A7:A70" si="2">ROW()-5</f>
        <v>2</v>
      </c>
      <c r="B7" s="35"/>
      <c r="C7" s="84"/>
      <c r="D7" s="84"/>
      <c r="E7" s="84"/>
      <c r="F7" s="85"/>
      <c r="G7" s="31"/>
      <c r="H7" s="31"/>
      <c r="I7" s="18" t="str">
        <f t="shared" ref="I7:I70" si="3">CONCATENATE(G7,H7)</f>
        <v/>
      </c>
      <c r="J7" s="18" t="str">
        <f t="shared" si="0"/>
        <v/>
      </c>
      <c r="K7" s="19" t="str">
        <f>IF(ISNA(VLOOKUP(J7,Risikoberechnung!$A$2:$B$13,2,FALSE)),"x",VLOOKUP(J7,Risikoberechnung!$A$2:$B$13,2,FALSE))</f>
        <v>x</v>
      </c>
      <c r="L7" s="30"/>
      <c r="M7" s="85"/>
      <c r="N7" s="31"/>
      <c r="O7" s="31"/>
      <c r="P7" s="18" t="str">
        <f t="shared" ref="P7:P70" si="4">CONCATENATE(N7,O7)</f>
        <v/>
      </c>
      <c r="Q7" s="18" t="str">
        <f t="shared" si="1"/>
        <v/>
      </c>
      <c r="R7" s="19" t="str">
        <f>IF(ISNA(VLOOKUP(Q7,Risikoberechnung!$A$2:$B$13,2,FALSE)),"x",VLOOKUP(Q7,Risikoberechnung!$A$2:$B$13,2,FALSE))</f>
        <v>x</v>
      </c>
      <c r="S7" s="30"/>
      <c r="T7" s="85"/>
      <c r="U7" s="86"/>
      <c r="V7" s="33">
        <v>1</v>
      </c>
      <c r="W7" s="33" t="str">
        <f>IF(U7=Ergebnis!$C$4,0,(IF(U7=Ergebnis!$C$5,1,"x")))</f>
        <v>x</v>
      </c>
    </row>
    <row r="8" spans="1:23" s="33" customFormat="1" ht="28.5" customHeight="1" x14ac:dyDescent="0.25">
      <c r="A8" s="35">
        <f t="shared" si="2"/>
        <v>3</v>
      </c>
      <c r="B8" s="35"/>
      <c r="C8" s="84"/>
      <c r="D8" s="84"/>
      <c r="E8" s="84"/>
      <c r="F8" s="85"/>
      <c r="G8" s="31"/>
      <c r="H8" s="31"/>
      <c r="I8" s="18" t="str">
        <f t="shared" si="3"/>
        <v/>
      </c>
      <c r="J8" s="18" t="str">
        <f>I8</f>
        <v/>
      </c>
      <c r="K8" s="19" t="str">
        <f>IF(ISNA(VLOOKUP(J8,Risikoberechnung!$A$2:$B$13,2,FALSE)),"x",VLOOKUP(J8,Risikoberechnung!$A$2:$B$13,2,FALSE))</f>
        <v>x</v>
      </c>
      <c r="L8" s="30"/>
      <c r="M8" s="85"/>
      <c r="N8" s="31"/>
      <c r="O8" s="31"/>
      <c r="P8" s="18" t="str">
        <f t="shared" si="4"/>
        <v/>
      </c>
      <c r="Q8" s="18" t="str">
        <f t="shared" si="1"/>
        <v/>
      </c>
      <c r="R8" s="19" t="str">
        <f>IF(ISNA(VLOOKUP(Q8,Risikoberechnung!$A$2:$B$13,2,FALSE)),"x",VLOOKUP(Q8,Risikoberechnung!$A$2:$B$13,2,FALSE))</f>
        <v>x</v>
      </c>
      <c r="S8" s="30"/>
      <c r="T8" s="85"/>
      <c r="U8" s="86"/>
      <c r="V8" s="33">
        <v>1</v>
      </c>
      <c r="W8" s="33" t="str">
        <f>IF(U8=Ergebnis!$C$4,0,(IF(U8=Ergebnis!$C$5,1,"x")))</f>
        <v>x</v>
      </c>
    </row>
    <row r="9" spans="1:23" s="33" customFormat="1" ht="24.75" customHeight="1" x14ac:dyDescent="0.25">
      <c r="A9" s="35">
        <f t="shared" si="2"/>
        <v>4</v>
      </c>
      <c r="B9" s="35"/>
      <c r="C9" s="84"/>
      <c r="D9" s="84"/>
      <c r="E9" s="84"/>
      <c r="F9" s="85"/>
      <c r="G9" s="31"/>
      <c r="H9" s="31"/>
      <c r="I9" s="18" t="str">
        <f t="shared" ref="I9:I14" si="5">CONCATENATE(G9,H9)</f>
        <v/>
      </c>
      <c r="J9" s="18" t="str">
        <f t="shared" ref="J9" si="6">I9</f>
        <v/>
      </c>
      <c r="K9" s="19" t="str">
        <f>IF(ISNA(VLOOKUP(J9,Risikoberechnung!$A$2:$B$13,2,FALSE)),"x",VLOOKUP(J9,Risikoberechnung!$A$2:$B$13,2,FALSE))</f>
        <v>x</v>
      </c>
      <c r="L9" s="30"/>
      <c r="M9" s="85"/>
      <c r="N9" s="31"/>
      <c r="O9" s="31"/>
      <c r="P9" s="18" t="str">
        <f t="shared" ref="P9:P14" si="7">CONCATENATE(N9,O9)</f>
        <v/>
      </c>
      <c r="Q9" s="18" t="str">
        <f t="shared" ref="Q9:Q14" si="8">P9</f>
        <v/>
      </c>
      <c r="R9" s="19" t="str">
        <f>IF(ISNA(VLOOKUP(Q9,Risikoberechnung!$A$2:$B$13,2,FALSE)),"x",VLOOKUP(Q9,Risikoberechnung!$A$2:$B$13,2,FALSE))</f>
        <v>x</v>
      </c>
      <c r="S9" s="30"/>
      <c r="T9" s="85"/>
      <c r="U9" s="86"/>
      <c r="V9" s="33">
        <v>1</v>
      </c>
      <c r="W9" s="33" t="str">
        <f>IF(U9=Ergebnis!$C$4,0,(IF(U9=Ergebnis!$C$5,1,"x")))</f>
        <v>x</v>
      </c>
    </row>
    <row r="10" spans="1:23" s="33" customFormat="1" ht="30" customHeight="1" x14ac:dyDescent="0.25">
      <c r="A10" s="35">
        <f t="shared" si="2"/>
        <v>5</v>
      </c>
      <c r="B10" s="35"/>
      <c r="C10" s="84"/>
      <c r="D10" s="84"/>
      <c r="E10" s="84"/>
      <c r="F10" s="85"/>
      <c r="G10" s="31"/>
      <c r="H10" s="31"/>
      <c r="I10" s="18" t="str">
        <f t="shared" si="5"/>
        <v/>
      </c>
      <c r="J10" s="18" t="str">
        <f>I10</f>
        <v/>
      </c>
      <c r="K10" s="19" t="str">
        <f>IF(ISNA(VLOOKUP(J10,Risikoberechnung!$A$2:$B$13,2,FALSE)),"x",VLOOKUP(J10,Risikoberechnung!$A$2:$B$13,2,FALSE))</f>
        <v>x</v>
      </c>
      <c r="L10" s="30"/>
      <c r="M10" s="85"/>
      <c r="N10" s="31"/>
      <c r="O10" s="31"/>
      <c r="P10" s="18" t="str">
        <f t="shared" si="7"/>
        <v/>
      </c>
      <c r="Q10" s="18" t="str">
        <f t="shared" si="8"/>
        <v/>
      </c>
      <c r="R10" s="19" t="str">
        <f>IF(ISNA(VLOOKUP(Q10,Risikoberechnung!$A$2:$B$13,2,FALSE)),"x",VLOOKUP(Q10,Risikoberechnung!$A$2:$B$13,2,FALSE))</f>
        <v>x</v>
      </c>
      <c r="S10" s="30"/>
      <c r="T10" s="85"/>
      <c r="U10" s="86"/>
      <c r="V10" s="33">
        <v>1</v>
      </c>
      <c r="W10" s="33" t="str">
        <f>IF(U10=Ergebnis!$C$4,0,(IF(U10=Ergebnis!$C$5,1,"x")))</f>
        <v>x</v>
      </c>
    </row>
    <row r="11" spans="1:23" ht="25.5" customHeight="1" x14ac:dyDescent="0.25">
      <c r="A11" s="35">
        <f t="shared" si="2"/>
        <v>6</v>
      </c>
      <c r="B11" s="35"/>
      <c r="C11" s="84"/>
      <c r="D11" s="84"/>
      <c r="E11" s="84"/>
      <c r="F11" s="85"/>
      <c r="G11" s="31"/>
      <c r="H11" s="31"/>
      <c r="I11" s="18" t="str">
        <f t="shared" si="5"/>
        <v/>
      </c>
      <c r="J11" s="18" t="str">
        <f t="shared" ref="J11:J14" si="9">I11</f>
        <v/>
      </c>
      <c r="K11" s="19" t="str">
        <f>IF(ISNA(VLOOKUP(J11,Risikoberechnung!$A$2:$B$13,2,FALSE)),"x",VLOOKUP(J11,Risikoberechnung!$A$2:$B$13,2,FALSE))</f>
        <v>x</v>
      </c>
      <c r="L11" s="30"/>
      <c r="M11" s="85"/>
      <c r="N11" s="31"/>
      <c r="O11" s="31"/>
      <c r="P11" s="18" t="str">
        <f t="shared" si="7"/>
        <v/>
      </c>
      <c r="Q11" s="18" t="str">
        <f t="shared" si="8"/>
        <v/>
      </c>
      <c r="R11" s="19" t="str">
        <f>IF(ISNA(VLOOKUP(Q11,Risikoberechnung!$A$2:$B$13,2,FALSE)),"x",VLOOKUP(Q11,Risikoberechnung!$A$2:$B$13,2,FALSE))</f>
        <v>x</v>
      </c>
      <c r="S11" s="30"/>
      <c r="T11" s="85"/>
      <c r="U11" s="86"/>
      <c r="V11" s="33">
        <v>1</v>
      </c>
      <c r="W11" s="33" t="str">
        <f>IF(U11=Ergebnis!$C$4,0,(IF(U11=Ergebnis!$C$5,1,"x")))</f>
        <v>x</v>
      </c>
    </row>
    <row r="12" spans="1:23" ht="41.25" customHeight="1" x14ac:dyDescent="0.25">
      <c r="A12" s="35">
        <f t="shared" si="2"/>
        <v>7</v>
      </c>
      <c r="B12" s="35"/>
      <c r="C12" s="84"/>
      <c r="D12" s="84"/>
      <c r="E12" s="84"/>
      <c r="F12" s="85"/>
      <c r="G12" s="31"/>
      <c r="H12" s="31"/>
      <c r="I12" s="18" t="str">
        <f t="shared" si="5"/>
        <v/>
      </c>
      <c r="J12" s="18" t="str">
        <f t="shared" si="9"/>
        <v/>
      </c>
      <c r="K12" s="19" t="str">
        <f>IF(ISNA(VLOOKUP(J12,Risikoberechnung!$A$2:$B$13,2,FALSE)),"x",VLOOKUP(J12,Risikoberechnung!$A$2:$B$13,2,FALSE))</f>
        <v>x</v>
      </c>
      <c r="L12" s="30"/>
      <c r="M12" s="85"/>
      <c r="N12" s="31"/>
      <c r="O12" s="31"/>
      <c r="P12" s="18" t="str">
        <f t="shared" si="7"/>
        <v/>
      </c>
      <c r="Q12" s="18" t="str">
        <f t="shared" si="8"/>
        <v/>
      </c>
      <c r="R12" s="19" t="str">
        <f>IF(ISNA(VLOOKUP(Q12,Risikoberechnung!$A$2:$B$13,2,FALSE)),"x",VLOOKUP(Q12,Risikoberechnung!$A$2:$B$13,2,FALSE))</f>
        <v>x</v>
      </c>
      <c r="S12" s="30"/>
      <c r="T12" s="85"/>
      <c r="U12" s="86"/>
      <c r="V12" s="33">
        <v>1</v>
      </c>
      <c r="W12" s="33" t="str">
        <f>IF(U12=Ergebnis!$C$4,0,(IF(U12=Ergebnis!$C$5,1,"x")))</f>
        <v>x</v>
      </c>
    </row>
    <row r="13" spans="1:23" ht="27.75" customHeight="1" x14ac:dyDescent="0.25">
      <c r="A13" s="35">
        <f t="shared" si="2"/>
        <v>8</v>
      </c>
      <c r="B13" s="35"/>
      <c r="C13" s="84"/>
      <c r="D13" s="84"/>
      <c r="E13" s="84"/>
      <c r="F13" s="85"/>
      <c r="G13" s="31"/>
      <c r="H13" s="31"/>
      <c r="I13" s="18" t="str">
        <f t="shared" si="5"/>
        <v/>
      </c>
      <c r="J13" s="18" t="str">
        <f t="shared" si="9"/>
        <v/>
      </c>
      <c r="K13" s="19" t="str">
        <f>IF(ISNA(VLOOKUP(J13,Risikoberechnung!$A$2:$B$13,2,FALSE)),"x",VLOOKUP(J13,Risikoberechnung!$A$2:$B$13,2,FALSE))</f>
        <v>x</v>
      </c>
      <c r="L13" s="30"/>
      <c r="M13" s="85"/>
      <c r="N13" s="31"/>
      <c r="O13" s="31"/>
      <c r="P13" s="18" t="str">
        <f t="shared" si="7"/>
        <v/>
      </c>
      <c r="Q13" s="18" t="str">
        <f t="shared" si="8"/>
        <v/>
      </c>
      <c r="R13" s="19" t="str">
        <f>IF(ISNA(VLOOKUP(Q13,Risikoberechnung!$A$2:$B$13,2,FALSE)),"x",VLOOKUP(Q13,Risikoberechnung!$A$2:$B$13,2,FALSE))</f>
        <v>x</v>
      </c>
      <c r="S13" s="30"/>
      <c r="T13" s="85"/>
      <c r="U13" s="86"/>
      <c r="V13" s="33">
        <v>1</v>
      </c>
      <c r="W13" s="33" t="str">
        <f>IF(U13=Ergebnis!$C$4,0,(IF(U13=Ergebnis!$C$5,1,"x")))</f>
        <v>x</v>
      </c>
    </row>
    <row r="14" spans="1:23" ht="27.75" customHeight="1" x14ac:dyDescent="0.25">
      <c r="A14" s="35">
        <f t="shared" si="2"/>
        <v>9</v>
      </c>
      <c r="B14" s="35"/>
      <c r="C14" s="84"/>
      <c r="D14" s="84"/>
      <c r="E14" s="84"/>
      <c r="F14" s="85"/>
      <c r="G14" s="31"/>
      <c r="H14" s="31"/>
      <c r="I14" s="18" t="str">
        <f t="shared" si="5"/>
        <v/>
      </c>
      <c r="J14" s="18" t="str">
        <f t="shared" si="9"/>
        <v/>
      </c>
      <c r="K14" s="19" t="str">
        <f>IF(ISNA(VLOOKUP(J14,Risikoberechnung!$A$2:$B$13,2,FALSE)),"x",VLOOKUP(J14,Risikoberechnung!$A$2:$B$13,2,FALSE))</f>
        <v>x</v>
      </c>
      <c r="L14" s="30"/>
      <c r="M14" s="85"/>
      <c r="N14" s="31"/>
      <c r="O14" s="31"/>
      <c r="P14" s="18" t="str">
        <f t="shared" si="7"/>
        <v/>
      </c>
      <c r="Q14" s="18" t="str">
        <f t="shared" si="8"/>
        <v/>
      </c>
      <c r="R14" s="19" t="str">
        <f>IF(ISNA(VLOOKUP(Q14,Risikoberechnung!$A$2:$B$13,2,FALSE)),"x",VLOOKUP(Q14,Risikoberechnung!$A$2:$B$13,2,FALSE))</f>
        <v>x</v>
      </c>
      <c r="S14" s="30"/>
      <c r="T14" s="85"/>
      <c r="U14" s="86"/>
      <c r="V14" s="33">
        <v>1</v>
      </c>
      <c r="W14" s="33" t="str">
        <f>IF(U14=Ergebnis!$C$4,0,(IF(U14=Ergebnis!$C$5,1,"x")))</f>
        <v>x</v>
      </c>
    </row>
    <row r="15" spans="1:23" ht="41.25" customHeight="1" x14ac:dyDescent="0.25">
      <c r="A15" s="35">
        <f t="shared" si="2"/>
        <v>10</v>
      </c>
      <c r="B15" s="35"/>
      <c r="C15" s="84"/>
      <c r="D15" s="84"/>
      <c r="E15" s="84"/>
      <c r="F15" s="85"/>
      <c r="G15" s="31"/>
      <c r="H15" s="31"/>
      <c r="I15" s="18" t="str">
        <f>CONCATENATE(G15,H15)</f>
        <v/>
      </c>
      <c r="J15" s="18" t="str">
        <f t="shared" si="0"/>
        <v/>
      </c>
      <c r="K15" s="19" t="str">
        <f>IF(ISNA(VLOOKUP(J15,Risikoberechnung!$A$2:$B$13,2,FALSE)),"x",VLOOKUP(J15,Risikoberechnung!$A$2:$B$13,2,FALSE))</f>
        <v>x</v>
      </c>
      <c r="L15" s="30"/>
      <c r="M15" s="85"/>
      <c r="N15" s="31"/>
      <c r="O15" s="31"/>
      <c r="P15" s="18" t="str">
        <f t="shared" si="4"/>
        <v/>
      </c>
      <c r="Q15" s="18" t="str">
        <f t="shared" si="1"/>
        <v/>
      </c>
      <c r="R15" s="19" t="str">
        <f>IF(ISNA(VLOOKUP(Q15,Risikoberechnung!$A$2:$B$13,2,FALSE)),"x",VLOOKUP(Q15,Risikoberechnung!$A$2:$B$13,2,FALSE))</f>
        <v>x</v>
      </c>
      <c r="S15" s="30"/>
      <c r="T15" s="85"/>
      <c r="U15" s="86"/>
      <c r="V15" s="33">
        <v>1</v>
      </c>
      <c r="W15" s="33" t="str">
        <f>IF(U15=Ergebnis!$C$4,0,(IF(U15=Ergebnis!$C$5,1,"x")))</f>
        <v>x</v>
      </c>
    </row>
    <row r="16" spans="1:23" ht="39.75" customHeight="1" x14ac:dyDescent="0.25">
      <c r="A16" s="35">
        <f t="shared" si="2"/>
        <v>11</v>
      </c>
      <c r="B16" s="35"/>
      <c r="C16" s="84"/>
      <c r="D16" s="84"/>
      <c r="E16" s="84"/>
      <c r="F16" s="85"/>
      <c r="G16" s="31"/>
      <c r="H16" s="31"/>
      <c r="I16" s="18" t="str">
        <f>CONCATENATE(G16,H16)</f>
        <v/>
      </c>
      <c r="J16" s="18" t="str">
        <f t="shared" si="0"/>
        <v/>
      </c>
      <c r="K16" s="19" t="str">
        <f>IF(ISNA(VLOOKUP(J16,Risikoberechnung!$A$2:$B$13,2,FALSE)),"x",VLOOKUP(J16,Risikoberechnung!$A$2:$B$13,2,FALSE))</f>
        <v>x</v>
      </c>
      <c r="L16" s="30"/>
      <c r="M16" s="85"/>
      <c r="N16" s="31"/>
      <c r="O16" s="31"/>
      <c r="P16" s="18" t="str">
        <f t="shared" si="4"/>
        <v/>
      </c>
      <c r="Q16" s="18" t="str">
        <f t="shared" si="1"/>
        <v/>
      </c>
      <c r="R16" s="19" t="str">
        <f>IF(ISNA(VLOOKUP(Q16,Risikoberechnung!$A$2:$B$13,2,FALSE)),"x",VLOOKUP(Q16,Risikoberechnung!$A$2:$B$13,2,FALSE))</f>
        <v>x</v>
      </c>
      <c r="S16" s="30"/>
      <c r="T16" s="85"/>
      <c r="U16" s="86"/>
      <c r="V16" s="33">
        <v>1</v>
      </c>
      <c r="W16" s="33" t="str">
        <f>IF(U16=Ergebnis!$C$4,0,(IF(U16=Ergebnis!$C$5,1,"x")))</f>
        <v>x</v>
      </c>
    </row>
    <row r="17" spans="1:23" ht="42.75" customHeight="1" x14ac:dyDescent="0.25">
      <c r="A17" s="35">
        <f t="shared" si="2"/>
        <v>12</v>
      </c>
      <c r="B17" s="35"/>
      <c r="C17" s="84"/>
      <c r="D17" s="84"/>
      <c r="E17" s="84"/>
      <c r="F17" s="85"/>
      <c r="G17" s="31"/>
      <c r="H17" s="31"/>
      <c r="I17" s="18" t="str">
        <f t="shared" si="3"/>
        <v/>
      </c>
      <c r="J17" s="18" t="str">
        <f t="shared" si="0"/>
        <v/>
      </c>
      <c r="K17" s="19" t="str">
        <f>IF(ISNA(VLOOKUP(J17,Risikoberechnung!$A$2:$B$13,2,FALSE)),"x",VLOOKUP(J17,Risikoberechnung!$A$2:$B$13,2,FALSE))</f>
        <v>x</v>
      </c>
      <c r="L17" s="30"/>
      <c r="M17" s="85"/>
      <c r="N17" s="31"/>
      <c r="O17" s="31"/>
      <c r="P17" s="18" t="str">
        <f t="shared" si="4"/>
        <v/>
      </c>
      <c r="Q17" s="18" t="str">
        <f t="shared" si="1"/>
        <v/>
      </c>
      <c r="R17" s="19" t="str">
        <f>IF(ISNA(VLOOKUP(Q17,Risikoberechnung!$A$2:$B$13,2,FALSE)),"x",VLOOKUP(Q17,Risikoberechnung!$A$2:$B$13,2,FALSE))</f>
        <v>x</v>
      </c>
      <c r="S17" s="30"/>
      <c r="T17" s="85"/>
      <c r="U17" s="86"/>
      <c r="V17" s="33">
        <v>1</v>
      </c>
      <c r="W17" s="33" t="str">
        <f>IF(U17=Ergebnis!$C$4,0,(IF(U17=Ergebnis!$C$5,1,"x")))</f>
        <v>x</v>
      </c>
    </row>
    <row r="18" spans="1:23" ht="44.25" customHeight="1" x14ac:dyDescent="0.25">
      <c r="A18" s="35">
        <f t="shared" si="2"/>
        <v>13</v>
      </c>
      <c r="B18" s="35"/>
      <c r="C18" s="84"/>
      <c r="D18" s="84"/>
      <c r="E18" s="84"/>
      <c r="F18" s="85"/>
      <c r="G18" s="31"/>
      <c r="H18" s="31"/>
      <c r="I18" s="18" t="str">
        <f t="shared" si="3"/>
        <v/>
      </c>
      <c r="J18" s="18" t="str">
        <f t="shared" si="0"/>
        <v/>
      </c>
      <c r="K18" s="19" t="str">
        <f>IF(ISNA(VLOOKUP(J18,Risikoberechnung!$A$2:$B$13,2,FALSE)),"x",VLOOKUP(J18,Risikoberechnung!$A$2:$B$13,2,FALSE))</f>
        <v>x</v>
      </c>
      <c r="L18" s="30"/>
      <c r="M18" s="85"/>
      <c r="N18" s="31"/>
      <c r="O18" s="31"/>
      <c r="P18" s="18" t="str">
        <f t="shared" si="4"/>
        <v/>
      </c>
      <c r="Q18" s="18" t="str">
        <f t="shared" si="1"/>
        <v/>
      </c>
      <c r="R18" s="19" t="str">
        <f>IF(ISNA(VLOOKUP(Q18,Risikoberechnung!$A$2:$B$13,2,FALSE)),"x",VLOOKUP(Q18,Risikoberechnung!$A$2:$B$13,2,FALSE))</f>
        <v>x</v>
      </c>
      <c r="S18" s="30"/>
      <c r="T18" s="85"/>
      <c r="U18" s="86"/>
      <c r="V18" s="33">
        <v>1</v>
      </c>
      <c r="W18" s="33" t="str">
        <f>IF(U18=Ergebnis!$C$4,0,(IF(U18=Ergebnis!$C$5,1,"x")))</f>
        <v>x</v>
      </c>
    </row>
    <row r="19" spans="1:23" ht="85.5" customHeight="1" x14ac:dyDescent="0.25">
      <c r="A19" s="35">
        <f t="shared" si="2"/>
        <v>14</v>
      </c>
      <c r="B19" s="35"/>
      <c r="C19" s="84"/>
      <c r="D19" s="84"/>
      <c r="E19" s="84"/>
      <c r="F19" s="85"/>
      <c r="G19" s="31"/>
      <c r="H19" s="31"/>
      <c r="I19" s="18" t="str">
        <f t="shared" si="3"/>
        <v/>
      </c>
      <c r="J19" s="18" t="str">
        <f t="shared" si="0"/>
        <v/>
      </c>
      <c r="K19" s="19" t="str">
        <f>IF(ISNA(VLOOKUP(J19,Risikoberechnung!$A$2:$B$13,2,FALSE)),"x",VLOOKUP(J19,Risikoberechnung!$A$2:$B$13,2,FALSE))</f>
        <v>x</v>
      </c>
      <c r="L19" s="30"/>
      <c r="M19" s="85"/>
      <c r="N19" s="31"/>
      <c r="O19" s="31"/>
      <c r="P19" s="18" t="str">
        <f t="shared" si="4"/>
        <v/>
      </c>
      <c r="Q19" s="18" t="str">
        <f t="shared" si="1"/>
        <v/>
      </c>
      <c r="R19" s="19" t="str">
        <f>IF(ISNA(VLOOKUP(Q19,Risikoberechnung!$A$2:$B$13,2,FALSE)),"x",VLOOKUP(Q19,Risikoberechnung!$A$2:$B$13,2,FALSE))</f>
        <v>x</v>
      </c>
      <c r="S19" s="30"/>
      <c r="T19" s="32"/>
      <c r="U19" s="86"/>
      <c r="V19" s="33">
        <v>1</v>
      </c>
      <c r="W19" s="33" t="str">
        <f>IF(U19=Ergebnis!$C$4,0,(IF(U19=Ergebnis!$C$5,1,"x")))</f>
        <v>x</v>
      </c>
    </row>
    <row r="20" spans="1:23" ht="45" customHeight="1" x14ac:dyDescent="0.25">
      <c r="A20" s="35">
        <f t="shared" si="2"/>
        <v>15</v>
      </c>
      <c r="B20" s="35"/>
      <c r="C20" s="84"/>
      <c r="D20" s="84"/>
      <c r="E20" s="84"/>
      <c r="F20" s="85"/>
      <c r="G20" s="31"/>
      <c r="H20" s="31"/>
      <c r="I20" s="18" t="str">
        <f t="shared" si="3"/>
        <v/>
      </c>
      <c r="J20" s="18" t="str">
        <f t="shared" si="0"/>
        <v/>
      </c>
      <c r="K20" s="19" t="str">
        <f>IF(ISNA(VLOOKUP(J20,Risikoberechnung!$A$2:$B$13,2,FALSE)),"x",VLOOKUP(J20,Risikoberechnung!$A$2:$B$13,2,FALSE))</f>
        <v>x</v>
      </c>
      <c r="L20" s="30"/>
      <c r="M20" s="85"/>
      <c r="N20" s="31"/>
      <c r="O20" s="31"/>
      <c r="P20" s="18" t="str">
        <f t="shared" si="4"/>
        <v/>
      </c>
      <c r="Q20" s="18" t="str">
        <f t="shared" si="1"/>
        <v/>
      </c>
      <c r="R20" s="19" t="str">
        <f>IF(ISNA(VLOOKUP(Q20,Risikoberechnung!$A$2:$B$13,2,FALSE)),"x",VLOOKUP(Q20,Risikoberechnung!$A$2:$B$13,2,FALSE))</f>
        <v>x</v>
      </c>
      <c r="S20" s="30"/>
      <c r="T20" s="85"/>
      <c r="U20" s="86"/>
      <c r="V20" s="33">
        <v>1</v>
      </c>
      <c r="W20" s="33" t="str">
        <f>IF(U20=Ergebnis!$C$4,0,(IF(U20=Ergebnis!$C$5,1,"x")))</f>
        <v>x</v>
      </c>
    </row>
    <row r="21" spans="1:23" ht="58.5" customHeight="1" x14ac:dyDescent="0.25">
      <c r="A21" s="35">
        <f t="shared" si="2"/>
        <v>16</v>
      </c>
      <c r="B21" s="35"/>
      <c r="C21" s="84"/>
      <c r="D21" s="84"/>
      <c r="E21" s="84"/>
      <c r="F21" s="85"/>
      <c r="G21" s="31"/>
      <c r="H21" s="31"/>
      <c r="I21" s="18" t="str">
        <f t="shared" si="3"/>
        <v/>
      </c>
      <c r="J21" s="18" t="str">
        <f t="shared" si="0"/>
        <v/>
      </c>
      <c r="K21" s="19" t="str">
        <f>IF(ISNA(VLOOKUP(J21,Risikoberechnung!$A$2:$B$13,2,FALSE)),"x",VLOOKUP(J21,Risikoberechnung!$A$2:$B$13,2,FALSE))</f>
        <v>x</v>
      </c>
      <c r="L21" s="30"/>
      <c r="M21" s="85"/>
      <c r="N21" s="31"/>
      <c r="O21" s="31"/>
      <c r="P21" s="18" t="str">
        <f t="shared" si="4"/>
        <v/>
      </c>
      <c r="Q21" s="18" t="str">
        <f t="shared" si="1"/>
        <v/>
      </c>
      <c r="R21" s="19" t="str">
        <f>IF(ISNA(VLOOKUP(Q21,Risikoberechnung!$A$2:$B$13,2,FALSE)),"x",VLOOKUP(Q21,Risikoberechnung!$A$2:$B$13,2,FALSE))</f>
        <v>x</v>
      </c>
      <c r="S21" s="30"/>
      <c r="T21" s="85"/>
      <c r="U21" s="86"/>
      <c r="V21" s="33">
        <v>1</v>
      </c>
      <c r="W21" s="33" t="str">
        <f>IF(U21=Ergebnis!$C$4,0,(IF(U21=Ergebnis!$C$5,1,"x")))</f>
        <v>x</v>
      </c>
    </row>
    <row r="22" spans="1:23" ht="58.5" customHeight="1" x14ac:dyDescent="0.25">
      <c r="A22" s="35">
        <f t="shared" si="2"/>
        <v>17</v>
      </c>
      <c r="B22" s="35"/>
      <c r="C22" s="84"/>
      <c r="D22" s="84"/>
      <c r="E22" s="84"/>
      <c r="F22" s="85"/>
      <c r="G22" s="31"/>
      <c r="H22" s="31"/>
      <c r="I22" s="18" t="str">
        <f t="shared" si="3"/>
        <v/>
      </c>
      <c r="J22" s="18" t="str">
        <f t="shared" si="0"/>
        <v/>
      </c>
      <c r="K22" s="19" t="str">
        <f>IF(ISNA(VLOOKUP(J22,Risikoberechnung!$A$2:$B$13,2,FALSE)),"x",VLOOKUP(J22,Risikoberechnung!$A$2:$B$13,2,FALSE))</f>
        <v>x</v>
      </c>
      <c r="L22" s="30"/>
      <c r="M22" s="85"/>
      <c r="N22" s="31"/>
      <c r="O22" s="31"/>
      <c r="P22" s="18" t="str">
        <f t="shared" si="4"/>
        <v/>
      </c>
      <c r="Q22" s="18" t="str">
        <f t="shared" si="1"/>
        <v/>
      </c>
      <c r="R22" s="19" t="str">
        <f>IF(ISNA(VLOOKUP(Q22,Risikoberechnung!$A$2:$B$13,2,FALSE)),"x",VLOOKUP(Q22,Risikoberechnung!$A$2:$B$13,2,FALSE))</f>
        <v>x</v>
      </c>
      <c r="S22" s="30"/>
      <c r="T22" s="85"/>
      <c r="U22" s="86"/>
      <c r="V22" s="33">
        <v>1</v>
      </c>
      <c r="W22" s="33" t="str">
        <f>IF(U22=Ergebnis!$C$4,0,(IF(U22=Ergebnis!$C$5,1,"x")))</f>
        <v>x</v>
      </c>
    </row>
    <row r="23" spans="1:23" ht="44.25" customHeight="1" x14ac:dyDescent="0.25">
      <c r="A23" s="35">
        <f t="shared" si="2"/>
        <v>18</v>
      </c>
      <c r="B23" s="35"/>
      <c r="C23" s="84"/>
      <c r="D23" s="84"/>
      <c r="E23" s="84"/>
      <c r="F23" s="85"/>
      <c r="G23" s="31"/>
      <c r="H23" s="31"/>
      <c r="I23" s="18" t="str">
        <f t="shared" si="3"/>
        <v/>
      </c>
      <c r="J23" s="18" t="str">
        <f t="shared" si="0"/>
        <v/>
      </c>
      <c r="K23" s="19" t="str">
        <f>IF(ISNA(VLOOKUP(J23,Risikoberechnung!$A$2:$B$13,2,FALSE)),"x",VLOOKUP(J23,Risikoberechnung!$A$2:$B$13,2,FALSE))</f>
        <v>x</v>
      </c>
      <c r="L23" s="30"/>
      <c r="M23" s="85"/>
      <c r="N23" s="31"/>
      <c r="O23" s="31"/>
      <c r="P23" s="18" t="str">
        <f t="shared" si="4"/>
        <v/>
      </c>
      <c r="Q23" s="18" t="str">
        <f t="shared" si="1"/>
        <v/>
      </c>
      <c r="R23" s="19" t="str">
        <f>IF(ISNA(VLOOKUP(Q23,Risikoberechnung!$A$2:$B$13,2,FALSE)),"x",VLOOKUP(Q23,Risikoberechnung!$A$2:$B$13,2,FALSE))</f>
        <v>x</v>
      </c>
      <c r="S23" s="30"/>
      <c r="T23" s="85"/>
      <c r="U23" s="86"/>
      <c r="V23" s="33">
        <v>1</v>
      </c>
      <c r="W23" s="33" t="str">
        <f>IF(U23=Ergebnis!$C$4,0,(IF(U23=Ergebnis!$C$5,1,"x")))</f>
        <v>x</v>
      </c>
    </row>
    <row r="24" spans="1:23" ht="30" customHeight="1" x14ac:dyDescent="0.25">
      <c r="A24" s="35">
        <f t="shared" si="2"/>
        <v>19</v>
      </c>
      <c r="B24" s="35"/>
      <c r="C24" s="84"/>
      <c r="D24" s="84"/>
      <c r="E24" s="84"/>
      <c r="F24" s="85"/>
      <c r="G24" s="31"/>
      <c r="H24" s="31"/>
      <c r="I24" s="18" t="str">
        <f t="shared" si="3"/>
        <v/>
      </c>
      <c r="J24" s="18" t="str">
        <f t="shared" si="0"/>
        <v/>
      </c>
      <c r="K24" s="19" t="str">
        <f>IF(ISNA(VLOOKUP(J24,Risikoberechnung!$A$2:$B$13,2,FALSE)),"x",VLOOKUP(J24,Risikoberechnung!$A$2:$B$13,2,FALSE))</f>
        <v>x</v>
      </c>
      <c r="L24" s="30"/>
      <c r="M24" s="85"/>
      <c r="N24" s="31"/>
      <c r="O24" s="31"/>
      <c r="P24" s="18" t="str">
        <f t="shared" si="4"/>
        <v/>
      </c>
      <c r="Q24" s="18" t="str">
        <f t="shared" si="1"/>
        <v/>
      </c>
      <c r="R24" s="19" t="str">
        <f>IF(ISNA(VLOOKUP(Q24,Risikoberechnung!$A$2:$B$13,2,FALSE)),"x",VLOOKUP(Q24,Risikoberechnung!$A$2:$B$13,2,FALSE))</f>
        <v>x</v>
      </c>
      <c r="S24" s="30"/>
      <c r="T24" s="85"/>
      <c r="U24" s="86"/>
      <c r="V24" s="33">
        <v>1</v>
      </c>
      <c r="W24" s="33" t="str">
        <f>IF(U24=Ergebnis!$C$4,0,(IF(U24=Ergebnis!$C$5,1,"x")))</f>
        <v>x</v>
      </c>
    </row>
    <row r="25" spans="1:23" ht="14.45" customHeight="1" x14ac:dyDescent="0.25">
      <c r="A25" s="35">
        <f t="shared" si="2"/>
        <v>20</v>
      </c>
      <c r="B25" s="35"/>
      <c r="C25" s="84"/>
      <c r="D25" s="84"/>
      <c r="E25" s="84"/>
      <c r="F25" s="85"/>
      <c r="G25" s="31"/>
      <c r="H25" s="31"/>
      <c r="I25" s="18" t="str">
        <f t="shared" si="3"/>
        <v/>
      </c>
      <c r="J25" s="18" t="str">
        <f t="shared" si="0"/>
        <v/>
      </c>
      <c r="K25" s="19" t="str">
        <f>IF(ISNA(VLOOKUP(J25,Risikoberechnung!$A$2:$B$13,2,FALSE)),"x",VLOOKUP(J25,Risikoberechnung!$A$2:$B$13,2,FALSE))</f>
        <v>x</v>
      </c>
      <c r="L25" s="30"/>
      <c r="M25" s="85"/>
      <c r="N25" s="31"/>
      <c r="O25" s="31"/>
      <c r="P25" s="18" t="str">
        <f t="shared" si="4"/>
        <v/>
      </c>
      <c r="Q25" s="18" t="str">
        <f t="shared" si="1"/>
        <v/>
      </c>
      <c r="R25" s="19" t="str">
        <f>IF(ISNA(VLOOKUP(Q25,Risikoberechnung!$A$2:$B$13,2,FALSE)),"x",VLOOKUP(Q25,Risikoberechnung!$A$2:$B$13,2,FALSE))</f>
        <v>x</v>
      </c>
      <c r="S25" s="30"/>
      <c r="T25" s="32"/>
      <c r="U25" s="86"/>
      <c r="V25" s="33">
        <v>1</v>
      </c>
      <c r="W25" s="33" t="str">
        <f>IF(U25=Ergebnis!$C$4,0,(IF(U25=Ergebnis!$C$5,1,"x")))</f>
        <v>x</v>
      </c>
    </row>
    <row r="26" spans="1:23" ht="14.45" customHeight="1" x14ac:dyDescent="0.25">
      <c r="A26" s="35">
        <f t="shared" si="2"/>
        <v>21</v>
      </c>
      <c r="B26" s="35"/>
      <c r="C26" s="84"/>
      <c r="D26" s="84"/>
      <c r="E26" s="84"/>
      <c r="F26" s="85"/>
      <c r="G26" s="31"/>
      <c r="H26" s="31"/>
      <c r="I26" s="18" t="str">
        <f t="shared" si="3"/>
        <v/>
      </c>
      <c r="J26" s="18" t="str">
        <f t="shared" si="0"/>
        <v/>
      </c>
      <c r="K26" s="19" t="str">
        <f>IF(ISNA(VLOOKUP(J26,Risikoberechnung!$A$2:$B$13,2,FALSE)),"x",VLOOKUP(J26,Risikoberechnung!$A$2:$B$13,2,FALSE))</f>
        <v>x</v>
      </c>
      <c r="L26" s="30"/>
      <c r="M26" s="85"/>
      <c r="N26" s="31"/>
      <c r="O26" s="31"/>
      <c r="P26" s="18" t="str">
        <f t="shared" si="4"/>
        <v/>
      </c>
      <c r="Q26" s="18" t="str">
        <f t="shared" si="1"/>
        <v/>
      </c>
      <c r="R26" s="19" t="str">
        <f>IF(ISNA(VLOOKUP(Q26,Risikoberechnung!$A$2:$B$13,2,FALSE)),"x",VLOOKUP(Q26,Risikoberechnung!$A$2:$B$13,2,FALSE))</f>
        <v>x</v>
      </c>
      <c r="S26" s="30"/>
      <c r="T26" s="32"/>
      <c r="U26" s="86"/>
      <c r="V26" s="33">
        <v>1</v>
      </c>
      <c r="W26" s="33" t="str">
        <f>IF(U26=Ergebnis!$C$4,0,(IF(U26=Ergebnis!$C$5,1,"x")))</f>
        <v>x</v>
      </c>
    </row>
    <row r="27" spans="1:23" ht="14.45" customHeight="1" x14ac:dyDescent="0.25">
      <c r="A27" s="35">
        <f t="shared" si="2"/>
        <v>22</v>
      </c>
      <c r="B27" s="35"/>
      <c r="C27" s="84"/>
      <c r="D27" s="84"/>
      <c r="E27" s="84"/>
      <c r="F27" s="85"/>
      <c r="G27" s="31"/>
      <c r="H27" s="31"/>
      <c r="I27" s="18" t="str">
        <f t="shared" si="3"/>
        <v/>
      </c>
      <c r="J27" s="18" t="str">
        <f t="shared" si="0"/>
        <v/>
      </c>
      <c r="K27" s="19" t="str">
        <f>IF(ISNA(VLOOKUP(J27,Risikoberechnung!$A$2:$B$13,2,FALSE)),"x",VLOOKUP(J27,Risikoberechnung!$A$2:$B$13,2,FALSE))</f>
        <v>x</v>
      </c>
      <c r="L27" s="30"/>
      <c r="M27" s="85"/>
      <c r="N27" s="31"/>
      <c r="O27" s="31"/>
      <c r="P27" s="18" t="str">
        <f t="shared" si="4"/>
        <v/>
      </c>
      <c r="Q27" s="18" t="str">
        <f t="shared" si="1"/>
        <v/>
      </c>
      <c r="R27" s="19" t="str">
        <f>IF(ISNA(VLOOKUP(Q27,Risikoberechnung!$A$2:$B$13,2,FALSE)),"x",VLOOKUP(Q27,Risikoberechnung!$A$2:$B$13,2,FALSE))</f>
        <v>x</v>
      </c>
      <c r="S27" s="30"/>
      <c r="T27" s="32"/>
      <c r="U27" s="86"/>
      <c r="V27" s="33">
        <v>1</v>
      </c>
      <c r="W27" s="33" t="str">
        <f>IF(U27=Ergebnis!$C$4,0,(IF(U27=Ergebnis!$C$5,1,"x")))</f>
        <v>x</v>
      </c>
    </row>
    <row r="28" spans="1:23" ht="14.45" customHeight="1" x14ac:dyDescent="0.25">
      <c r="A28" s="35">
        <f t="shared" si="2"/>
        <v>23</v>
      </c>
      <c r="B28" s="35"/>
      <c r="C28" s="84"/>
      <c r="D28" s="84"/>
      <c r="E28" s="84"/>
      <c r="F28" s="85"/>
      <c r="G28" s="31"/>
      <c r="H28" s="31"/>
      <c r="I28" s="18" t="str">
        <f t="shared" si="3"/>
        <v/>
      </c>
      <c r="J28" s="18" t="str">
        <f t="shared" si="0"/>
        <v/>
      </c>
      <c r="K28" s="19" t="str">
        <f>IF(ISNA(VLOOKUP(J28,Risikoberechnung!$A$2:$B$13,2,FALSE)),"x",VLOOKUP(J28,Risikoberechnung!$A$2:$B$13,2,FALSE))</f>
        <v>x</v>
      </c>
      <c r="L28" s="30"/>
      <c r="M28" s="85"/>
      <c r="N28" s="31"/>
      <c r="O28" s="31"/>
      <c r="P28" s="18" t="str">
        <f t="shared" si="4"/>
        <v/>
      </c>
      <c r="Q28" s="18" t="str">
        <f t="shared" si="1"/>
        <v/>
      </c>
      <c r="R28" s="19" t="str">
        <f>IF(ISNA(VLOOKUP(Q28,Risikoberechnung!$A$2:$B$13,2,FALSE)),"x",VLOOKUP(Q28,Risikoberechnung!$A$2:$B$13,2,FALSE))</f>
        <v>x</v>
      </c>
      <c r="S28" s="30"/>
      <c r="T28" s="32"/>
      <c r="U28" s="86"/>
      <c r="V28" s="33">
        <v>1</v>
      </c>
      <c r="W28" s="33" t="str">
        <f>IF(U28=Ergebnis!$C$4,0,(IF(U28=Ergebnis!$C$5,1,"x")))</f>
        <v>x</v>
      </c>
    </row>
    <row r="29" spans="1:23" ht="14.45" customHeight="1" x14ac:dyDescent="0.25">
      <c r="A29" s="35">
        <f t="shared" si="2"/>
        <v>24</v>
      </c>
      <c r="B29" s="35"/>
      <c r="C29" s="84"/>
      <c r="D29" s="84"/>
      <c r="E29" s="84"/>
      <c r="F29" s="85"/>
      <c r="G29" s="31"/>
      <c r="H29" s="31"/>
      <c r="I29" s="18" t="str">
        <f t="shared" si="3"/>
        <v/>
      </c>
      <c r="J29" s="18" t="str">
        <f t="shared" si="0"/>
        <v/>
      </c>
      <c r="K29" s="19" t="str">
        <f>IF(ISNA(VLOOKUP(J29,Risikoberechnung!$A$2:$B$13,2,FALSE)),"x",VLOOKUP(J29,Risikoberechnung!$A$2:$B$13,2,FALSE))</f>
        <v>x</v>
      </c>
      <c r="L29" s="30"/>
      <c r="M29" s="85"/>
      <c r="N29" s="31"/>
      <c r="O29" s="31"/>
      <c r="P29" s="18" t="str">
        <f t="shared" si="4"/>
        <v/>
      </c>
      <c r="Q29" s="18" t="str">
        <f t="shared" si="1"/>
        <v/>
      </c>
      <c r="R29" s="19" t="str">
        <f>IF(ISNA(VLOOKUP(Q29,Risikoberechnung!$A$2:$B$13,2,FALSE)),"x",VLOOKUP(Q29,Risikoberechnung!$A$2:$B$13,2,FALSE))</f>
        <v>x</v>
      </c>
      <c r="S29" s="30"/>
      <c r="T29" s="32"/>
      <c r="U29" s="86"/>
      <c r="V29" s="33">
        <v>1</v>
      </c>
      <c r="W29" s="33" t="str">
        <f>IF(U29=Ergebnis!$C$4,0,(IF(U29=Ergebnis!$C$5,1,"x")))</f>
        <v>x</v>
      </c>
    </row>
    <row r="30" spans="1:23" ht="14.45" customHeight="1" x14ac:dyDescent="0.25">
      <c r="A30" s="35">
        <f t="shared" si="2"/>
        <v>25</v>
      </c>
      <c r="B30" s="35"/>
      <c r="C30" s="84"/>
      <c r="D30" s="84"/>
      <c r="E30" s="84"/>
      <c r="F30" s="85"/>
      <c r="G30" s="31"/>
      <c r="H30" s="31"/>
      <c r="I30" s="18" t="str">
        <f t="shared" si="3"/>
        <v/>
      </c>
      <c r="J30" s="18" t="str">
        <f t="shared" si="0"/>
        <v/>
      </c>
      <c r="K30" s="19" t="str">
        <f>IF(ISNA(VLOOKUP(J30,Risikoberechnung!$A$2:$B$13,2,FALSE)),"x",VLOOKUP(J30,Risikoberechnung!$A$2:$B$13,2,FALSE))</f>
        <v>x</v>
      </c>
      <c r="L30" s="30"/>
      <c r="M30" s="85"/>
      <c r="N30" s="31"/>
      <c r="O30" s="31"/>
      <c r="P30" s="18" t="str">
        <f t="shared" si="4"/>
        <v/>
      </c>
      <c r="Q30" s="18" t="str">
        <f t="shared" si="1"/>
        <v/>
      </c>
      <c r="R30" s="19" t="str">
        <f>IF(ISNA(VLOOKUP(Q30,Risikoberechnung!$A$2:$B$13,2,FALSE)),"x",VLOOKUP(Q30,Risikoberechnung!$A$2:$B$13,2,FALSE))</f>
        <v>x</v>
      </c>
      <c r="S30" s="30"/>
      <c r="T30" s="32"/>
      <c r="U30" s="86"/>
      <c r="V30" s="33">
        <v>1</v>
      </c>
      <c r="W30" s="33" t="str">
        <f>IF(U30=Ergebnis!$C$4,0,(IF(U30=Ergebnis!$C$5,1,"x")))</f>
        <v>x</v>
      </c>
    </row>
    <row r="31" spans="1:23" ht="14.45" customHeight="1" x14ac:dyDescent="0.25">
      <c r="A31" s="35">
        <f t="shared" si="2"/>
        <v>26</v>
      </c>
      <c r="B31" s="35"/>
      <c r="C31" s="84"/>
      <c r="D31" s="84"/>
      <c r="E31" s="84"/>
      <c r="F31" s="85"/>
      <c r="G31" s="31"/>
      <c r="H31" s="31"/>
      <c r="I31" s="18" t="str">
        <f t="shared" si="3"/>
        <v/>
      </c>
      <c r="J31" s="18" t="str">
        <f t="shared" si="0"/>
        <v/>
      </c>
      <c r="K31" s="19" t="str">
        <f>IF(ISNA(VLOOKUP(J31,Risikoberechnung!$A$2:$B$13,2,FALSE)),"x",VLOOKUP(J31,Risikoberechnung!$A$2:$B$13,2,FALSE))</f>
        <v>x</v>
      </c>
      <c r="L31" s="30"/>
      <c r="M31" s="85"/>
      <c r="N31" s="31"/>
      <c r="O31" s="31"/>
      <c r="P31" s="18" t="str">
        <f t="shared" si="4"/>
        <v/>
      </c>
      <c r="Q31" s="18" t="str">
        <f t="shared" si="1"/>
        <v/>
      </c>
      <c r="R31" s="19" t="str">
        <f>IF(ISNA(VLOOKUP(Q31,Risikoberechnung!$A$2:$B$13,2,FALSE)),"x",VLOOKUP(Q31,Risikoberechnung!$A$2:$B$13,2,FALSE))</f>
        <v>x</v>
      </c>
      <c r="S31" s="30"/>
      <c r="T31" s="32"/>
      <c r="U31" s="86"/>
      <c r="V31" s="33">
        <v>1</v>
      </c>
      <c r="W31" s="33" t="str">
        <f>IF(U31=Ergebnis!$C$4,0,(IF(U31=Ergebnis!$C$5,1,"x")))</f>
        <v>x</v>
      </c>
    </row>
    <row r="32" spans="1:23" ht="14.45" customHeight="1" x14ac:dyDescent="0.25">
      <c r="A32" s="35">
        <f t="shared" si="2"/>
        <v>27</v>
      </c>
      <c r="B32" s="35"/>
      <c r="C32" s="84"/>
      <c r="D32" s="84"/>
      <c r="E32" s="84"/>
      <c r="F32" s="85"/>
      <c r="G32" s="31"/>
      <c r="H32" s="31"/>
      <c r="I32" s="18" t="str">
        <f t="shared" si="3"/>
        <v/>
      </c>
      <c r="J32" s="18" t="str">
        <f t="shared" si="0"/>
        <v/>
      </c>
      <c r="K32" s="19" t="str">
        <f>IF(ISNA(VLOOKUP(J32,Risikoberechnung!$A$2:$B$13,2,FALSE)),"x",VLOOKUP(J32,Risikoberechnung!$A$2:$B$13,2,FALSE))</f>
        <v>x</v>
      </c>
      <c r="L32" s="30"/>
      <c r="M32" s="85"/>
      <c r="N32" s="31"/>
      <c r="O32" s="31"/>
      <c r="P32" s="18" t="str">
        <f t="shared" si="4"/>
        <v/>
      </c>
      <c r="Q32" s="18" t="str">
        <f t="shared" si="1"/>
        <v/>
      </c>
      <c r="R32" s="19" t="str">
        <f>IF(ISNA(VLOOKUP(Q32,Risikoberechnung!$A$2:$B$13,2,FALSE)),"x",VLOOKUP(Q32,Risikoberechnung!$A$2:$B$13,2,FALSE))</f>
        <v>x</v>
      </c>
      <c r="S32" s="30"/>
      <c r="T32" s="32"/>
      <c r="U32" s="86"/>
      <c r="V32" s="33">
        <v>1</v>
      </c>
      <c r="W32" s="33" t="str">
        <f>IF(U32=Ergebnis!$C$4,0,(IF(U32=Ergebnis!$C$5,1,"x")))</f>
        <v>x</v>
      </c>
    </row>
    <row r="33" spans="1:23" ht="14.45" customHeight="1" x14ac:dyDescent="0.25">
      <c r="A33" s="35">
        <f t="shared" si="2"/>
        <v>28</v>
      </c>
      <c r="B33" s="35"/>
      <c r="C33" s="84"/>
      <c r="D33" s="84"/>
      <c r="E33" s="84"/>
      <c r="F33" s="85"/>
      <c r="G33" s="31"/>
      <c r="H33" s="31"/>
      <c r="I33" s="18" t="str">
        <f t="shared" si="3"/>
        <v/>
      </c>
      <c r="J33" s="18" t="str">
        <f t="shared" si="0"/>
        <v/>
      </c>
      <c r="K33" s="19" t="str">
        <f>IF(ISNA(VLOOKUP(J33,Risikoberechnung!$A$2:$B$13,2,FALSE)),"x",VLOOKUP(J33,Risikoberechnung!$A$2:$B$13,2,FALSE))</f>
        <v>x</v>
      </c>
      <c r="L33" s="30"/>
      <c r="M33" s="85"/>
      <c r="N33" s="31"/>
      <c r="O33" s="31"/>
      <c r="P33" s="18" t="str">
        <f t="shared" si="4"/>
        <v/>
      </c>
      <c r="Q33" s="18" t="str">
        <f t="shared" si="1"/>
        <v/>
      </c>
      <c r="R33" s="19" t="str">
        <f>IF(ISNA(VLOOKUP(Q33,Risikoberechnung!$A$2:$B$13,2,FALSE)),"x",VLOOKUP(Q33,Risikoberechnung!$A$2:$B$13,2,FALSE))</f>
        <v>x</v>
      </c>
      <c r="S33" s="30"/>
      <c r="T33" s="32"/>
      <c r="U33" s="86"/>
      <c r="V33" s="33">
        <v>1</v>
      </c>
      <c r="W33" s="33" t="str">
        <f>IF(U33=Ergebnis!$C$4,0,(IF(U33=Ergebnis!$C$5,1,"x")))</f>
        <v>x</v>
      </c>
    </row>
    <row r="34" spans="1:23" ht="14.45" customHeight="1" x14ac:dyDescent="0.25">
      <c r="A34" s="35">
        <f t="shared" si="2"/>
        <v>29</v>
      </c>
      <c r="B34" s="35"/>
      <c r="C34" s="84"/>
      <c r="D34" s="84"/>
      <c r="E34" s="84"/>
      <c r="F34" s="85"/>
      <c r="G34" s="31"/>
      <c r="H34" s="31"/>
      <c r="I34" s="18" t="str">
        <f t="shared" si="3"/>
        <v/>
      </c>
      <c r="J34" s="18" t="str">
        <f t="shared" si="0"/>
        <v/>
      </c>
      <c r="K34" s="19" t="str">
        <f>IF(ISNA(VLOOKUP(J34,Risikoberechnung!$A$2:$B$13,2,FALSE)),"x",VLOOKUP(J34,Risikoberechnung!$A$2:$B$13,2,FALSE))</f>
        <v>x</v>
      </c>
      <c r="L34" s="30"/>
      <c r="M34" s="85"/>
      <c r="N34" s="31"/>
      <c r="O34" s="31"/>
      <c r="P34" s="18" t="str">
        <f t="shared" si="4"/>
        <v/>
      </c>
      <c r="Q34" s="18" t="str">
        <f t="shared" si="1"/>
        <v/>
      </c>
      <c r="R34" s="19" t="str">
        <f>IF(ISNA(VLOOKUP(Q34,Risikoberechnung!$A$2:$B$13,2,FALSE)),"x",VLOOKUP(Q34,Risikoberechnung!$A$2:$B$13,2,FALSE))</f>
        <v>x</v>
      </c>
      <c r="S34" s="30"/>
      <c r="T34" s="32"/>
      <c r="U34" s="86"/>
      <c r="V34" s="33">
        <v>1</v>
      </c>
      <c r="W34" s="33" t="str">
        <f>IF(U34=Ergebnis!$C$4,0,(IF(U34=Ergebnis!$C$5,1,"x")))</f>
        <v>x</v>
      </c>
    </row>
    <row r="35" spans="1:23" ht="14.45" customHeight="1" x14ac:dyDescent="0.25">
      <c r="A35" s="35">
        <f t="shared" si="2"/>
        <v>30</v>
      </c>
      <c r="B35" s="35"/>
      <c r="C35" s="84"/>
      <c r="D35" s="84"/>
      <c r="E35" s="84"/>
      <c r="F35" s="85"/>
      <c r="G35" s="31"/>
      <c r="H35" s="31"/>
      <c r="I35" s="18" t="str">
        <f t="shared" si="3"/>
        <v/>
      </c>
      <c r="J35" s="18" t="str">
        <f t="shared" si="0"/>
        <v/>
      </c>
      <c r="K35" s="19" t="str">
        <f>IF(ISNA(VLOOKUP(J35,Risikoberechnung!$A$2:$B$13,2,FALSE)),"x",VLOOKUP(J35,Risikoberechnung!$A$2:$B$13,2,FALSE))</f>
        <v>x</v>
      </c>
      <c r="L35" s="30"/>
      <c r="M35" s="85"/>
      <c r="N35" s="31"/>
      <c r="O35" s="31"/>
      <c r="P35" s="18" t="str">
        <f t="shared" si="4"/>
        <v/>
      </c>
      <c r="Q35" s="18" t="str">
        <f t="shared" si="1"/>
        <v/>
      </c>
      <c r="R35" s="19" t="str">
        <f>IF(ISNA(VLOOKUP(Q35,Risikoberechnung!$A$2:$B$13,2,FALSE)),"x",VLOOKUP(Q35,Risikoberechnung!$A$2:$B$13,2,FALSE))</f>
        <v>x</v>
      </c>
      <c r="S35" s="30"/>
      <c r="T35" s="32"/>
      <c r="U35" s="86"/>
      <c r="V35" s="33">
        <v>1</v>
      </c>
      <c r="W35" s="33" t="str">
        <f>IF(U35=Ergebnis!$C$4,0,(IF(U35=Ergebnis!$C$5,1,"x")))</f>
        <v>x</v>
      </c>
    </row>
    <row r="36" spans="1:23" ht="14.45" customHeight="1" x14ac:dyDescent="0.25">
      <c r="A36" s="35">
        <f t="shared" si="2"/>
        <v>31</v>
      </c>
      <c r="B36" s="35"/>
      <c r="C36" s="84"/>
      <c r="D36" s="84"/>
      <c r="E36" s="84"/>
      <c r="F36" s="85"/>
      <c r="G36" s="31"/>
      <c r="H36" s="31"/>
      <c r="I36" s="18" t="str">
        <f t="shared" si="3"/>
        <v/>
      </c>
      <c r="J36" s="18" t="str">
        <f t="shared" si="0"/>
        <v/>
      </c>
      <c r="K36" s="19" t="str">
        <f>IF(ISNA(VLOOKUP(J36,Risikoberechnung!$A$2:$B$13,2,FALSE)),"x",VLOOKUP(J36,Risikoberechnung!$A$2:$B$13,2,FALSE))</f>
        <v>x</v>
      </c>
      <c r="L36" s="30"/>
      <c r="M36" s="85"/>
      <c r="N36" s="31"/>
      <c r="O36" s="31"/>
      <c r="P36" s="18" t="str">
        <f t="shared" si="4"/>
        <v/>
      </c>
      <c r="Q36" s="18" t="str">
        <f t="shared" si="1"/>
        <v/>
      </c>
      <c r="R36" s="19" t="str">
        <f>IF(ISNA(VLOOKUP(Q36,Risikoberechnung!$A$2:$B$13,2,FALSE)),"x",VLOOKUP(Q36,Risikoberechnung!$A$2:$B$13,2,FALSE))</f>
        <v>x</v>
      </c>
      <c r="S36" s="30"/>
      <c r="T36" s="32"/>
      <c r="U36" s="86"/>
      <c r="V36" s="33">
        <v>1</v>
      </c>
      <c r="W36" s="33" t="str">
        <f>IF(U36=Ergebnis!$C$4,0,(IF(U36=Ergebnis!$C$5,1,"x")))</f>
        <v>x</v>
      </c>
    </row>
    <row r="37" spans="1:23" ht="14.45" customHeight="1" x14ac:dyDescent="0.25">
      <c r="A37" s="35">
        <f t="shared" si="2"/>
        <v>32</v>
      </c>
      <c r="B37" s="35"/>
      <c r="C37" s="84"/>
      <c r="D37" s="84"/>
      <c r="E37" s="84"/>
      <c r="F37" s="85"/>
      <c r="G37" s="31"/>
      <c r="H37" s="31"/>
      <c r="I37" s="18" t="str">
        <f t="shared" si="3"/>
        <v/>
      </c>
      <c r="J37" s="18" t="str">
        <f t="shared" si="0"/>
        <v/>
      </c>
      <c r="K37" s="19" t="str">
        <f>IF(ISNA(VLOOKUP(J37,Risikoberechnung!$A$2:$B$13,2,FALSE)),"x",VLOOKUP(J37,Risikoberechnung!$A$2:$B$13,2,FALSE))</f>
        <v>x</v>
      </c>
      <c r="L37" s="30"/>
      <c r="M37" s="85"/>
      <c r="N37" s="31"/>
      <c r="O37" s="31"/>
      <c r="P37" s="18" t="str">
        <f t="shared" si="4"/>
        <v/>
      </c>
      <c r="Q37" s="18" t="str">
        <f t="shared" si="1"/>
        <v/>
      </c>
      <c r="R37" s="19" t="str">
        <f>IF(ISNA(VLOOKUP(Q37,Risikoberechnung!$A$2:$B$13,2,FALSE)),"x",VLOOKUP(Q37,Risikoberechnung!$A$2:$B$13,2,FALSE))</f>
        <v>x</v>
      </c>
      <c r="S37" s="30"/>
      <c r="T37" s="32"/>
      <c r="U37" s="86"/>
      <c r="V37" s="33">
        <v>1</v>
      </c>
      <c r="W37" s="33" t="str">
        <f>IF(U37=Ergebnis!$C$4,0,(IF(U37=Ergebnis!$C$5,1,"x")))</f>
        <v>x</v>
      </c>
    </row>
    <row r="38" spans="1:23" ht="14.45" customHeight="1" x14ac:dyDescent="0.25">
      <c r="A38" s="35">
        <f t="shared" si="2"/>
        <v>33</v>
      </c>
      <c r="B38" s="35"/>
      <c r="C38" s="84"/>
      <c r="D38" s="84"/>
      <c r="E38" s="84"/>
      <c r="F38" s="85"/>
      <c r="G38" s="31"/>
      <c r="H38" s="31"/>
      <c r="I38" s="18" t="str">
        <f t="shared" si="3"/>
        <v/>
      </c>
      <c r="J38" s="18" t="str">
        <f t="shared" si="0"/>
        <v/>
      </c>
      <c r="K38" s="19" t="str">
        <f>IF(ISNA(VLOOKUP(J38,Risikoberechnung!$A$2:$B$13,2,FALSE)),"x",VLOOKUP(J38,Risikoberechnung!$A$2:$B$13,2,FALSE))</f>
        <v>x</v>
      </c>
      <c r="L38" s="30"/>
      <c r="M38" s="85"/>
      <c r="N38" s="31"/>
      <c r="O38" s="31"/>
      <c r="P38" s="18" t="str">
        <f t="shared" si="4"/>
        <v/>
      </c>
      <c r="Q38" s="18" t="str">
        <f t="shared" si="1"/>
        <v/>
      </c>
      <c r="R38" s="19" t="str">
        <f>IF(ISNA(VLOOKUP(Q38,Risikoberechnung!$A$2:$B$13,2,FALSE)),"x",VLOOKUP(Q38,Risikoberechnung!$A$2:$B$13,2,FALSE))</f>
        <v>x</v>
      </c>
      <c r="S38" s="30"/>
      <c r="T38" s="32"/>
      <c r="U38" s="86"/>
      <c r="V38" s="33">
        <v>1</v>
      </c>
      <c r="W38" s="33" t="str">
        <f>IF(U38=Ergebnis!$C$4,0,(IF(U38=Ergebnis!$C$5,1,"x")))</f>
        <v>x</v>
      </c>
    </row>
    <row r="39" spans="1:23" ht="14.45" customHeight="1" x14ac:dyDescent="0.25">
      <c r="A39" s="35">
        <f t="shared" si="2"/>
        <v>34</v>
      </c>
      <c r="B39" s="35"/>
      <c r="C39" s="84"/>
      <c r="D39" s="84"/>
      <c r="E39" s="84"/>
      <c r="F39" s="85"/>
      <c r="G39" s="31"/>
      <c r="H39" s="31"/>
      <c r="I39" s="18" t="str">
        <f t="shared" si="3"/>
        <v/>
      </c>
      <c r="J39" s="18" t="str">
        <f t="shared" si="0"/>
        <v/>
      </c>
      <c r="K39" s="19" t="str">
        <f>IF(ISNA(VLOOKUP(J39,Risikoberechnung!$A$2:$B$13,2,FALSE)),"x",VLOOKUP(J39,Risikoberechnung!$A$2:$B$13,2,FALSE))</f>
        <v>x</v>
      </c>
      <c r="L39" s="30"/>
      <c r="M39" s="85"/>
      <c r="N39" s="31"/>
      <c r="O39" s="31"/>
      <c r="P39" s="18" t="str">
        <f t="shared" si="4"/>
        <v/>
      </c>
      <c r="Q39" s="18" t="str">
        <f t="shared" si="1"/>
        <v/>
      </c>
      <c r="R39" s="19" t="str">
        <f>IF(ISNA(VLOOKUP(Q39,Risikoberechnung!$A$2:$B$13,2,FALSE)),"x",VLOOKUP(Q39,Risikoberechnung!$A$2:$B$13,2,FALSE))</f>
        <v>x</v>
      </c>
      <c r="S39" s="30"/>
      <c r="T39" s="32"/>
      <c r="U39" s="86"/>
      <c r="V39" s="33">
        <v>1</v>
      </c>
      <c r="W39" s="33" t="str">
        <f>IF(U39=Ergebnis!$C$4,0,(IF(U39=Ergebnis!$C$5,1,"x")))</f>
        <v>x</v>
      </c>
    </row>
    <row r="40" spans="1:23" ht="14.45" customHeight="1" x14ac:dyDescent="0.25">
      <c r="A40" s="35">
        <f t="shared" si="2"/>
        <v>35</v>
      </c>
      <c r="B40" s="35"/>
      <c r="C40" s="84"/>
      <c r="D40" s="84"/>
      <c r="E40" s="84"/>
      <c r="F40" s="85"/>
      <c r="G40" s="31"/>
      <c r="H40" s="31"/>
      <c r="I40" s="18" t="str">
        <f t="shared" si="3"/>
        <v/>
      </c>
      <c r="J40" s="18" t="str">
        <f t="shared" si="0"/>
        <v/>
      </c>
      <c r="K40" s="19" t="str">
        <f>IF(ISNA(VLOOKUP(J40,Risikoberechnung!$A$2:$B$13,2,FALSE)),"x",VLOOKUP(J40,Risikoberechnung!$A$2:$B$13,2,FALSE))</f>
        <v>x</v>
      </c>
      <c r="L40" s="30"/>
      <c r="M40" s="85"/>
      <c r="N40" s="31"/>
      <c r="O40" s="31"/>
      <c r="P40" s="18" t="str">
        <f t="shared" si="4"/>
        <v/>
      </c>
      <c r="Q40" s="18" t="str">
        <f t="shared" si="1"/>
        <v/>
      </c>
      <c r="R40" s="19" t="str">
        <f>IF(ISNA(VLOOKUP(Q40,Risikoberechnung!$A$2:$B$13,2,FALSE)),"x",VLOOKUP(Q40,Risikoberechnung!$A$2:$B$13,2,FALSE))</f>
        <v>x</v>
      </c>
      <c r="S40" s="30"/>
      <c r="T40" s="32"/>
      <c r="U40" s="86"/>
      <c r="V40" s="33">
        <v>1</v>
      </c>
      <c r="W40" s="33" t="str">
        <f>IF(U40=Ergebnis!$C$4,0,(IF(U40=Ergebnis!$C$5,1,"x")))</f>
        <v>x</v>
      </c>
    </row>
    <row r="41" spans="1:23" ht="14.45" customHeight="1" x14ac:dyDescent="0.25">
      <c r="A41" s="35">
        <f t="shared" si="2"/>
        <v>36</v>
      </c>
      <c r="B41" s="35"/>
      <c r="C41" s="84"/>
      <c r="D41" s="84"/>
      <c r="E41" s="84"/>
      <c r="F41" s="85"/>
      <c r="G41" s="31"/>
      <c r="H41" s="31"/>
      <c r="I41" s="18" t="str">
        <f t="shared" si="3"/>
        <v/>
      </c>
      <c r="J41" s="18" t="str">
        <f t="shared" si="0"/>
        <v/>
      </c>
      <c r="K41" s="19" t="str">
        <f>IF(ISNA(VLOOKUP(J41,Risikoberechnung!$A$2:$B$13,2,FALSE)),"x",VLOOKUP(J41,Risikoberechnung!$A$2:$B$13,2,FALSE))</f>
        <v>x</v>
      </c>
      <c r="L41" s="30"/>
      <c r="M41" s="85"/>
      <c r="N41" s="31"/>
      <c r="O41" s="31"/>
      <c r="P41" s="18" t="str">
        <f t="shared" si="4"/>
        <v/>
      </c>
      <c r="Q41" s="18" t="str">
        <f t="shared" si="1"/>
        <v/>
      </c>
      <c r="R41" s="19" t="str">
        <f>IF(ISNA(VLOOKUP(Q41,Risikoberechnung!$A$2:$B$13,2,FALSE)),"x",VLOOKUP(Q41,Risikoberechnung!$A$2:$B$13,2,FALSE))</f>
        <v>x</v>
      </c>
      <c r="S41" s="30"/>
      <c r="T41" s="32"/>
      <c r="U41" s="86"/>
      <c r="V41" s="33">
        <v>1</v>
      </c>
      <c r="W41" s="33" t="str">
        <f>IF(U41=Ergebnis!$C$4,0,(IF(U41=Ergebnis!$C$5,1,"x")))</f>
        <v>x</v>
      </c>
    </row>
    <row r="42" spans="1:23" ht="14.45" customHeight="1" x14ac:dyDescent="0.25">
      <c r="A42" s="35">
        <f t="shared" si="2"/>
        <v>37</v>
      </c>
      <c r="B42" s="35"/>
      <c r="C42" s="84"/>
      <c r="D42" s="84"/>
      <c r="E42" s="84"/>
      <c r="F42" s="85"/>
      <c r="G42" s="31"/>
      <c r="H42" s="31"/>
      <c r="I42" s="18" t="str">
        <f t="shared" si="3"/>
        <v/>
      </c>
      <c r="J42" s="18" t="str">
        <f t="shared" si="0"/>
        <v/>
      </c>
      <c r="K42" s="19" t="str">
        <f>IF(ISNA(VLOOKUP(J42,Risikoberechnung!$A$2:$B$13,2,FALSE)),"x",VLOOKUP(J42,Risikoberechnung!$A$2:$B$13,2,FALSE))</f>
        <v>x</v>
      </c>
      <c r="L42" s="30"/>
      <c r="M42" s="85"/>
      <c r="N42" s="31"/>
      <c r="O42" s="31"/>
      <c r="P42" s="18" t="str">
        <f t="shared" si="4"/>
        <v/>
      </c>
      <c r="Q42" s="18" t="str">
        <f t="shared" si="1"/>
        <v/>
      </c>
      <c r="R42" s="19" t="str">
        <f>IF(ISNA(VLOOKUP(Q42,Risikoberechnung!$A$2:$B$13,2,FALSE)),"x",VLOOKUP(Q42,Risikoberechnung!$A$2:$B$13,2,FALSE))</f>
        <v>x</v>
      </c>
      <c r="S42" s="30"/>
      <c r="T42" s="32"/>
      <c r="U42" s="86"/>
      <c r="V42" s="33">
        <v>1</v>
      </c>
      <c r="W42" s="33" t="str">
        <f>IF(U42=Ergebnis!$C$4,0,(IF(U42=Ergebnis!$C$5,1,"x")))</f>
        <v>x</v>
      </c>
    </row>
    <row r="43" spans="1:23" ht="14.45" customHeight="1" x14ac:dyDescent="0.25">
      <c r="A43" s="35">
        <f t="shared" si="2"/>
        <v>38</v>
      </c>
      <c r="B43" s="35"/>
      <c r="C43" s="84"/>
      <c r="D43" s="84"/>
      <c r="E43" s="84"/>
      <c r="F43" s="85"/>
      <c r="G43" s="31"/>
      <c r="H43" s="31"/>
      <c r="I43" s="18" t="str">
        <f t="shared" si="3"/>
        <v/>
      </c>
      <c r="J43" s="18" t="str">
        <f t="shared" si="0"/>
        <v/>
      </c>
      <c r="K43" s="19" t="str">
        <f>IF(ISNA(VLOOKUP(J43,Risikoberechnung!$A$2:$B$13,2,FALSE)),"x",VLOOKUP(J43,Risikoberechnung!$A$2:$B$13,2,FALSE))</f>
        <v>x</v>
      </c>
      <c r="L43" s="30"/>
      <c r="M43" s="85"/>
      <c r="N43" s="31"/>
      <c r="O43" s="31"/>
      <c r="P43" s="18" t="str">
        <f t="shared" si="4"/>
        <v/>
      </c>
      <c r="Q43" s="18" t="str">
        <f t="shared" si="1"/>
        <v/>
      </c>
      <c r="R43" s="19" t="str">
        <f>IF(ISNA(VLOOKUP(Q43,Risikoberechnung!$A$2:$B$13,2,FALSE)),"x",VLOOKUP(Q43,Risikoberechnung!$A$2:$B$13,2,FALSE))</f>
        <v>x</v>
      </c>
      <c r="S43" s="30"/>
      <c r="T43" s="32"/>
      <c r="U43" s="86"/>
      <c r="V43" s="33">
        <v>1</v>
      </c>
      <c r="W43" s="33" t="str">
        <f>IF(U43=Ergebnis!$C$4,0,(IF(U43=Ergebnis!$C$5,1,"x")))</f>
        <v>x</v>
      </c>
    </row>
    <row r="44" spans="1:23" ht="14.45" customHeight="1" x14ac:dyDescent="0.25">
      <c r="A44" s="35">
        <f t="shared" si="2"/>
        <v>39</v>
      </c>
      <c r="B44" s="35"/>
      <c r="C44" s="84"/>
      <c r="D44" s="84"/>
      <c r="E44" s="84"/>
      <c r="F44" s="85"/>
      <c r="G44" s="31"/>
      <c r="H44" s="31"/>
      <c r="I44" s="18" t="str">
        <f t="shared" si="3"/>
        <v/>
      </c>
      <c r="J44" s="18" t="str">
        <f t="shared" si="0"/>
        <v/>
      </c>
      <c r="K44" s="19" t="str">
        <f>IF(ISNA(VLOOKUP(J44,Risikoberechnung!$A$2:$B$13,2,FALSE)),"x",VLOOKUP(J44,Risikoberechnung!$A$2:$B$13,2,FALSE))</f>
        <v>x</v>
      </c>
      <c r="L44" s="30"/>
      <c r="M44" s="85"/>
      <c r="N44" s="31"/>
      <c r="O44" s="31"/>
      <c r="P44" s="18" t="str">
        <f t="shared" si="4"/>
        <v/>
      </c>
      <c r="Q44" s="18" t="str">
        <f t="shared" si="1"/>
        <v/>
      </c>
      <c r="R44" s="19" t="str">
        <f>IF(ISNA(VLOOKUP(Q44,Risikoberechnung!$A$2:$B$13,2,FALSE)),"x",VLOOKUP(Q44,Risikoberechnung!$A$2:$B$13,2,FALSE))</f>
        <v>x</v>
      </c>
      <c r="S44" s="30"/>
      <c r="T44" s="32"/>
      <c r="U44" s="86"/>
      <c r="V44" s="33">
        <v>1</v>
      </c>
      <c r="W44" s="33" t="str">
        <f>IF(U44=Ergebnis!$C$4,0,(IF(U44=Ergebnis!$C$5,1,"x")))</f>
        <v>x</v>
      </c>
    </row>
    <row r="45" spans="1:23" ht="14.45" customHeight="1" x14ac:dyDescent="0.25">
      <c r="A45" s="35">
        <f t="shared" si="2"/>
        <v>40</v>
      </c>
      <c r="B45" s="35"/>
      <c r="C45" s="84"/>
      <c r="D45" s="84"/>
      <c r="E45" s="84"/>
      <c r="F45" s="85"/>
      <c r="G45" s="31"/>
      <c r="H45" s="31"/>
      <c r="I45" s="18" t="str">
        <f t="shared" si="3"/>
        <v/>
      </c>
      <c r="J45" s="18" t="str">
        <f t="shared" si="0"/>
        <v/>
      </c>
      <c r="K45" s="19" t="str">
        <f>IF(ISNA(VLOOKUP(J45,Risikoberechnung!$A$2:$B$13,2,FALSE)),"x",VLOOKUP(J45,Risikoberechnung!$A$2:$B$13,2,FALSE))</f>
        <v>x</v>
      </c>
      <c r="L45" s="30"/>
      <c r="M45" s="85"/>
      <c r="N45" s="31"/>
      <c r="O45" s="31"/>
      <c r="P45" s="18" t="str">
        <f t="shared" si="4"/>
        <v/>
      </c>
      <c r="Q45" s="18" t="str">
        <f t="shared" si="1"/>
        <v/>
      </c>
      <c r="R45" s="19" t="str">
        <f>IF(ISNA(VLOOKUP(Q45,Risikoberechnung!$A$2:$B$13,2,FALSE)),"x",VLOOKUP(Q45,Risikoberechnung!$A$2:$B$13,2,FALSE))</f>
        <v>x</v>
      </c>
      <c r="S45" s="30"/>
      <c r="T45" s="32"/>
      <c r="U45" s="86"/>
      <c r="V45" s="33">
        <v>1</v>
      </c>
      <c r="W45" s="33" t="str">
        <f>IF(U45=Ergebnis!$C$4,0,(IF(U45=Ergebnis!$C$5,1,"x")))</f>
        <v>x</v>
      </c>
    </row>
    <row r="46" spans="1:23" ht="14.45" customHeight="1" x14ac:dyDescent="0.25">
      <c r="A46" s="35">
        <f t="shared" si="2"/>
        <v>41</v>
      </c>
      <c r="B46" s="35"/>
      <c r="C46" s="84"/>
      <c r="D46" s="84"/>
      <c r="E46" s="84"/>
      <c r="F46" s="85"/>
      <c r="G46" s="31"/>
      <c r="H46" s="31"/>
      <c r="I46" s="18" t="str">
        <f t="shared" si="3"/>
        <v/>
      </c>
      <c r="J46" s="18" t="str">
        <f t="shared" si="0"/>
        <v/>
      </c>
      <c r="K46" s="19" t="str">
        <f>IF(ISNA(VLOOKUP(J46,Risikoberechnung!$A$2:$B$13,2,FALSE)),"x",VLOOKUP(J46,Risikoberechnung!$A$2:$B$13,2,FALSE))</f>
        <v>x</v>
      </c>
      <c r="L46" s="30"/>
      <c r="M46" s="85"/>
      <c r="N46" s="31"/>
      <c r="O46" s="31"/>
      <c r="P46" s="18" t="str">
        <f t="shared" si="4"/>
        <v/>
      </c>
      <c r="Q46" s="18" t="str">
        <f t="shared" si="1"/>
        <v/>
      </c>
      <c r="R46" s="19" t="str">
        <f>IF(ISNA(VLOOKUP(Q46,Risikoberechnung!$A$2:$B$13,2,FALSE)),"x",VLOOKUP(Q46,Risikoberechnung!$A$2:$B$13,2,FALSE))</f>
        <v>x</v>
      </c>
      <c r="S46" s="30"/>
      <c r="T46" s="32"/>
      <c r="U46" s="86"/>
      <c r="V46" s="33">
        <v>1</v>
      </c>
      <c r="W46" s="33" t="str">
        <f>IF(U46=Ergebnis!$C$4,0,(IF(U46=Ergebnis!$C$5,1,"x")))</f>
        <v>x</v>
      </c>
    </row>
    <row r="47" spans="1:23" ht="14.45" customHeight="1" x14ac:dyDescent="0.25">
      <c r="A47" s="35">
        <f t="shared" si="2"/>
        <v>42</v>
      </c>
      <c r="B47" s="35"/>
      <c r="C47" s="84"/>
      <c r="D47" s="84"/>
      <c r="E47" s="84"/>
      <c r="F47" s="85"/>
      <c r="G47" s="31"/>
      <c r="H47" s="31"/>
      <c r="I47" s="18" t="str">
        <f t="shared" si="3"/>
        <v/>
      </c>
      <c r="J47" s="18" t="str">
        <f t="shared" si="0"/>
        <v/>
      </c>
      <c r="K47" s="19" t="str">
        <f>IF(ISNA(VLOOKUP(J47,Risikoberechnung!$A$2:$B$13,2,FALSE)),"x",VLOOKUP(J47,Risikoberechnung!$A$2:$B$13,2,FALSE))</f>
        <v>x</v>
      </c>
      <c r="L47" s="30"/>
      <c r="M47" s="85"/>
      <c r="N47" s="31"/>
      <c r="O47" s="31"/>
      <c r="P47" s="18" t="str">
        <f t="shared" si="4"/>
        <v/>
      </c>
      <c r="Q47" s="18" t="str">
        <f t="shared" si="1"/>
        <v/>
      </c>
      <c r="R47" s="19" t="str">
        <f>IF(ISNA(VLOOKUP(Q47,Risikoberechnung!$A$2:$B$13,2,FALSE)),"x",VLOOKUP(Q47,Risikoberechnung!$A$2:$B$13,2,FALSE))</f>
        <v>x</v>
      </c>
      <c r="S47" s="30"/>
      <c r="T47" s="32"/>
      <c r="U47" s="86"/>
      <c r="V47" s="33">
        <v>1</v>
      </c>
      <c r="W47" s="33" t="str">
        <f>IF(U47=Ergebnis!$C$4,0,(IF(U47=Ergebnis!$C$5,1,"x")))</f>
        <v>x</v>
      </c>
    </row>
    <row r="48" spans="1:23" ht="14.45" customHeight="1" x14ac:dyDescent="0.25">
      <c r="A48" s="35">
        <f t="shared" si="2"/>
        <v>43</v>
      </c>
      <c r="B48" s="35"/>
      <c r="C48" s="84"/>
      <c r="D48" s="84"/>
      <c r="E48" s="84"/>
      <c r="F48" s="85"/>
      <c r="G48" s="31"/>
      <c r="H48" s="31"/>
      <c r="I48" s="18" t="str">
        <f t="shared" si="3"/>
        <v/>
      </c>
      <c r="J48" s="18" t="str">
        <f t="shared" si="0"/>
        <v/>
      </c>
      <c r="K48" s="19" t="str">
        <f>IF(ISNA(VLOOKUP(J48,Risikoberechnung!$A$2:$B$13,2,FALSE)),"x",VLOOKUP(J48,Risikoberechnung!$A$2:$B$13,2,FALSE))</f>
        <v>x</v>
      </c>
      <c r="L48" s="30"/>
      <c r="M48" s="85"/>
      <c r="N48" s="31"/>
      <c r="O48" s="31"/>
      <c r="P48" s="18" t="str">
        <f t="shared" si="4"/>
        <v/>
      </c>
      <c r="Q48" s="18" t="str">
        <f t="shared" si="1"/>
        <v/>
      </c>
      <c r="R48" s="19" t="str">
        <f>IF(ISNA(VLOOKUP(Q48,Risikoberechnung!$A$2:$B$13,2,FALSE)),"x",VLOOKUP(Q48,Risikoberechnung!$A$2:$B$13,2,FALSE))</f>
        <v>x</v>
      </c>
      <c r="S48" s="30"/>
      <c r="T48" s="32"/>
      <c r="U48" s="86"/>
      <c r="V48" s="33">
        <v>1</v>
      </c>
      <c r="W48" s="33" t="str">
        <f>IF(U48=Ergebnis!$C$4,0,(IF(U48=Ergebnis!$C$5,1,"x")))</f>
        <v>x</v>
      </c>
    </row>
    <row r="49" spans="1:23" ht="14.45" customHeight="1" x14ac:dyDescent="0.25">
      <c r="A49" s="35">
        <f t="shared" si="2"/>
        <v>44</v>
      </c>
      <c r="B49" s="35"/>
      <c r="C49" s="84"/>
      <c r="D49" s="84"/>
      <c r="E49" s="84"/>
      <c r="F49" s="85"/>
      <c r="G49" s="31"/>
      <c r="H49" s="31"/>
      <c r="I49" s="18" t="str">
        <f t="shared" si="3"/>
        <v/>
      </c>
      <c r="J49" s="18" t="str">
        <f t="shared" si="0"/>
        <v/>
      </c>
      <c r="K49" s="19" t="str">
        <f>IF(ISNA(VLOOKUP(J49,Risikoberechnung!$A$2:$B$13,2,FALSE)),"x",VLOOKUP(J49,Risikoberechnung!$A$2:$B$13,2,FALSE))</f>
        <v>x</v>
      </c>
      <c r="L49" s="30"/>
      <c r="M49" s="85"/>
      <c r="N49" s="31"/>
      <c r="O49" s="31"/>
      <c r="P49" s="18" t="str">
        <f t="shared" si="4"/>
        <v/>
      </c>
      <c r="Q49" s="18" t="str">
        <f t="shared" si="1"/>
        <v/>
      </c>
      <c r="R49" s="19" t="str">
        <f>IF(ISNA(VLOOKUP(Q49,Risikoberechnung!$A$2:$B$13,2,FALSE)),"x",VLOOKUP(Q49,Risikoberechnung!$A$2:$B$13,2,FALSE))</f>
        <v>x</v>
      </c>
      <c r="S49" s="30"/>
      <c r="T49" s="32"/>
      <c r="U49" s="86"/>
      <c r="V49" s="33">
        <v>1</v>
      </c>
      <c r="W49" s="33" t="str">
        <f>IF(U49=Ergebnis!$C$4,0,(IF(U49=Ergebnis!$C$5,1,"x")))</f>
        <v>x</v>
      </c>
    </row>
    <row r="50" spans="1:23" ht="14.45" customHeight="1" x14ac:dyDescent="0.25">
      <c r="A50" s="35">
        <f t="shared" si="2"/>
        <v>45</v>
      </c>
      <c r="B50" s="35"/>
      <c r="C50" s="84"/>
      <c r="D50" s="84"/>
      <c r="E50" s="84"/>
      <c r="F50" s="85"/>
      <c r="G50" s="31"/>
      <c r="H50" s="31"/>
      <c r="I50" s="18" t="str">
        <f t="shared" si="3"/>
        <v/>
      </c>
      <c r="J50" s="18" t="str">
        <f t="shared" si="0"/>
        <v/>
      </c>
      <c r="K50" s="19" t="str">
        <f>IF(ISNA(VLOOKUP(J50,Risikoberechnung!$A$2:$B$13,2,FALSE)),"x",VLOOKUP(J50,Risikoberechnung!$A$2:$B$13,2,FALSE))</f>
        <v>x</v>
      </c>
      <c r="L50" s="30"/>
      <c r="M50" s="85"/>
      <c r="N50" s="31"/>
      <c r="O50" s="31"/>
      <c r="P50" s="18" t="str">
        <f t="shared" si="4"/>
        <v/>
      </c>
      <c r="Q50" s="18" t="str">
        <f t="shared" si="1"/>
        <v/>
      </c>
      <c r="R50" s="19" t="str">
        <f>IF(ISNA(VLOOKUP(Q50,Risikoberechnung!$A$2:$B$13,2,FALSE)),"x",VLOOKUP(Q50,Risikoberechnung!$A$2:$B$13,2,FALSE))</f>
        <v>x</v>
      </c>
      <c r="S50" s="30"/>
      <c r="T50" s="32"/>
      <c r="U50" s="86"/>
      <c r="V50" s="33">
        <v>1</v>
      </c>
      <c r="W50" s="33" t="str">
        <f>IF(U50=Ergebnis!$C$4,0,(IF(U50=Ergebnis!$C$5,1,"x")))</f>
        <v>x</v>
      </c>
    </row>
    <row r="51" spans="1:23" ht="14.45" customHeight="1" x14ac:dyDescent="0.25">
      <c r="A51" s="35">
        <f t="shared" si="2"/>
        <v>46</v>
      </c>
      <c r="B51" s="35"/>
      <c r="C51" s="84"/>
      <c r="D51" s="84"/>
      <c r="E51" s="84"/>
      <c r="F51" s="85"/>
      <c r="G51" s="31"/>
      <c r="H51" s="31"/>
      <c r="I51" s="18" t="str">
        <f t="shared" si="3"/>
        <v/>
      </c>
      <c r="J51" s="18" t="str">
        <f t="shared" si="0"/>
        <v/>
      </c>
      <c r="K51" s="19" t="str">
        <f>IF(ISNA(VLOOKUP(J51,Risikoberechnung!$A$2:$B$13,2,FALSE)),"x",VLOOKUP(J51,Risikoberechnung!$A$2:$B$13,2,FALSE))</f>
        <v>x</v>
      </c>
      <c r="L51" s="30"/>
      <c r="M51" s="85"/>
      <c r="N51" s="31"/>
      <c r="O51" s="31"/>
      <c r="P51" s="18" t="str">
        <f t="shared" si="4"/>
        <v/>
      </c>
      <c r="Q51" s="18" t="str">
        <f t="shared" si="1"/>
        <v/>
      </c>
      <c r="R51" s="19" t="str">
        <f>IF(ISNA(VLOOKUP(Q51,Risikoberechnung!$A$2:$B$13,2,FALSE)),"x",VLOOKUP(Q51,Risikoberechnung!$A$2:$B$13,2,FALSE))</f>
        <v>x</v>
      </c>
      <c r="S51" s="30"/>
      <c r="T51" s="32"/>
      <c r="U51" s="86"/>
      <c r="V51" s="33">
        <v>1</v>
      </c>
      <c r="W51" s="33" t="str">
        <f>IF(U51=Ergebnis!$C$4,0,(IF(U51=Ergebnis!$C$5,1,"x")))</f>
        <v>x</v>
      </c>
    </row>
    <row r="52" spans="1:23" ht="14.45" customHeight="1" x14ac:dyDescent="0.25">
      <c r="A52" s="35">
        <f t="shared" si="2"/>
        <v>47</v>
      </c>
      <c r="B52" s="35"/>
      <c r="C52" s="84"/>
      <c r="D52" s="84"/>
      <c r="E52" s="84"/>
      <c r="F52" s="85"/>
      <c r="G52" s="31"/>
      <c r="H52" s="31"/>
      <c r="I52" s="18" t="str">
        <f t="shared" si="3"/>
        <v/>
      </c>
      <c r="J52" s="18" t="str">
        <f t="shared" si="0"/>
        <v/>
      </c>
      <c r="K52" s="19" t="str">
        <f>IF(ISNA(VLOOKUP(J52,Risikoberechnung!$A$2:$B$13,2,FALSE)),"x",VLOOKUP(J52,Risikoberechnung!$A$2:$B$13,2,FALSE))</f>
        <v>x</v>
      </c>
      <c r="L52" s="30"/>
      <c r="M52" s="85"/>
      <c r="N52" s="31"/>
      <c r="O52" s="31"/>
      <c r="P52" s="18" t="str">
        <f t="shared" si="4"/>
        <v/>
      </c>
      <c r="Q52" s="18" t="str">
        <f t="shared" si="1"/>
        <v/>
      </c>
      <c r="R52" s="19" t="str">
        <f>IF(ISNA(VLOOKUP(Q52,Risikoberechnung!$A$2:$B$13,2,FALSE)),"x",VLOOKUP(Q52,Risikoberechnung!$A$2:$B$13,2,FALSE))</f>
        <v>x</v>
      </c>
      <c r="S52" s="30"/>
      <c r="T52" s="32"/>
      <c r="U52" s="86"/>
      <c r="V52" s="33">
        <v>1</v>
      </c>
      <c r="W52" s="33" t="str">
        <f>IF(U52=Ergebnis!$C$4,0,(IF(U52=Ergebnis!$C$5,1,"x")))</f>
        <v>x</v>
      </c>
    </row>
    <row r="53" spans="1:23" ht="14.45" customHeight="1" x14ac:dyDescent="0.25">
      <c r="A53" s="35">
        <f t="shared" si="2"/>
        <v>48</v>
      </c>
      <c r="B53" s="35"/>
      <c r="C53" s="84"/>
      <c r="D53" s="84"/>
      <c r="E53" s="84"/>
      <c r="F53" s="85"/>
      <c r="G53" s="31"/>
      <c r="H53" s="31"/>
      <c r="I53" s="18" t="str">
        <f t="shared" si="3"/>
        <v/>
      </c>
      <c r="J53" s="18" t="str">
        <f t="shared" si="0"/>
        <v/>
      </c>
      <c r="K53" s="19" t="str">
        <f>IF(ISNA(VLOOKUP(J53,Risikoberechnung!$A$2:$B$13,2,FALSE)),"x",VLOOKUP(J53,Risikoberechnung!$A$2:$B$13,2,FALSE))</f>
        <v>x</v>
      </c>
      <c r="L53" s="30"/>
      <c r="M53" s="85"/>
      <c r="N53" s="31"/>
      <c r="O53" s="31"/>
      <c r="P53" s="18" t="str">
        <f t="shared" si="4"/>
        <v/>
      </c>
      <c r="Q53" s="18" t="str">
        <f t="shared" si="1"/>
        <v/>
      </c>
      <c r="R53" s="19" t="str">
        <f>IF(ISNA(VLOOKUP(Q53,Risikoberechnung!$A$2:$B$13,2,FALSE)),"x",VLOOKUP(Q53,Risikoberechnung!$A$2:$B$13,2,FALSE))</f>
        <v>x</v>
      </c>
      <c r="S53" s="30"/>
      <c r="T53" s="32"/>
      <c r="U53" s="86"/>
      <c r="V53" s="33">
        <v>1</v>
      </c>
      <c r="W53" s="33" t="str">
        <f>IF(U53=Ergebnis!$C$4,0,(IF(U53=Ergebnis!$C$5,1,"x")))</f>
        <v>x</v>
      </c>
    </row>
    <row r="54" spans="1:23" ht="14.45" customHeight="1" x14ac:dyDescent="0.25">
      <c r="A54" s="35">
        <f t="shared" si="2"/>
        <v>49</v>
      </c>
      <c r="B54" s="35"/>
      <c r="C54" s="84"/>
      <c r="D54" s="84"/>
      <c r="E54" s="84"/>
      <c r="F54" s="85"/>
      <c r="G54" s="31"/>
      <c r="H54" s="31"/>
      <c r="I54" s="18" t="str">
        <f t="shared" si="3"/>
        <v/>
      </c>
      <c r="J54" s="18" t="str">
        <f t="shared" si="0"/>
        <v/>
      </c>
      <c r="K54" s="19" t="str">
        <f>IF(ISNA(VLOOKUP(J54,Risikoberechnung!$A$2:$B$13,2,FALSE)),"x",VLOOKUP(J54,Risikoberechnung!$A$2:$B$13,2,FALSE))</f>
        <v>x</v>
      </c>
      <c r="L54" s="30"/>
      <c r="M54" s="85"/>
      <c r="N54" s="31"/>
      <c r="O54" s="31"/>
      <c r="P54" s="18" t="str">
        <f t="shared" si="4"/>
        <v/>
      </c>
      <c r="Q54" s="18" t="str">
        <f t="shared" si="1"/>
        <v/>
      </c>
      <c r="R54" s="19" t="str">
        <f>IF(ISNA(VLOOKUP(Q54,Risikoberechnung!$A$2:$B$13,2,FALSE)),"x",VLOOKUP(Q54,Risikoberechnung!$A$2:$B$13,2,FALSE))</f>
        <v>x</v>
      </c>
      <c r="S54" s="30"/>
      <c r="T54" s="32"/>
      <c r="U54" s="86"/>
      <c r="V54" s="33">
        <v>1</v>
      </c>
      <c r="W54" s="33" t="str">
        <f>IF(U54=Ergebnis!$C$4,0,(IF(U54=Ergebnis!$C$5,1,"x")))</f>
        <v>x</v>
      </c>
    </row>
    <row r="55" spans="1:23" ht="14.45" customHeight="1" x14ac:dyDescent="0.25">
      <c r="A55" s="35">
        <f t="shared" si="2"/>
        <v>50</v>
      </c>
      <c r="B55" s="35"/>
      <c r="C55" s="84"/>
      <c r="D55" s="84"/>
      <c r="E55" s="84"/>
      <c r="F55" s="85"/>
      <c r="G55" s="31"/>
      <c r="H55" s="31"/>
      <c r="I55" s="18" t="str">
        <f t="shared" si="3"/>
        <v/>
      </c>
      <c r="J55" s="18" t="str">
        <f t="shared" si="0"/>
        <v/>
      </c>
      <c r="K55" s="19" t="str">
        <f>IF(ISNA(VLOOKUP(J55,Risikoberechnung!$A$2:$B$13,2,FALSE)),"x",VLOOKUP(J55,Risikoberechnung!$A$2:$B$13,2,FALSE))</f>
        <v>x</v>
      </c>
      <c r="L55" s="30"/>
      <c r="M55" s="85"/>
      <c r="N55" s="31"/>
      <c r="O55" s="31"/>
      <c r="P55" s="18" t="str">
        <f t="shared" si="4"/>
        <v/>
      </c>
      <c r="Q55" s="18" t="str">
        <f t="shared" si="1"/>
        <v/>
      </c>
      <c r="R55" s="19" t="str">
        <f>IF(ISNA(VLOOKUP(Q55,Risikoberechnung!$A$2:$B$13,2,FALSE)),"x",VLOOKUP(Q55,Risikoberechnung!$A$2:$B$13,2,FALSE))</f>
        <v>x</v>
      </c>
      <c r="S55" s="30"/>
      <c r="T55" s="32"/>
      <c r="U55" s="86"/>
      <c r="V55" s="33">
        <v>1</v>
      </c>
      <c r="W55" s="33" t="str">
        <f>IF(U55=Ergebnis!$C$4,0,(IF(U55=Ergebnis!$C$5,1,"x")))</f>
        <v>x</v>
      </c>
    </row>
    <row r="56" spans="1:23" ht="14.45" customHeight="1" x14ac:dyDescent="0.25">
      <c r="A56" s="35">
        <f t="shared" si="2"/>
        <v>51</v>
      </c>
      <c r="B56" s="35"/>
      <c r="C56" s="84"/>
      <c r="D56" s="84"/>
      <c r="E56" s="84"/>
      <c r="F56" s="85"/>
      <c r="G56" s="31"/>
      <c r="H56" s="31"/>
      <c r="I56" s="18" t="str">
        <f t="shared" si="3"/>
        <v/>
      </c>
      <c r="J56" s="18" t="str">
        <f t="shared" si="0"/>
        <v/>
      </c>
      <c r="K56" s="19" t="str">
        <f>IF(ISNA(VLOOKUP(J56,Risikoberechnung!$A$2:$B$13,2,FALSE)),"x",VLOOKUP(J56,Risikoberechnung!$A$2:$B$13,2,FALSE))</f>
        <v>x</v>
      </c>
      <c r="L56" s="30"/>
      <c r="M56" s="85"/>
      <c r="N56" s="31"/>
      <c r="O56" s="31"/>
      <c r="P56" s="18" t="str">
        <f t="shared" si="4"/>
        <v/>
      </c>
      <c r="Q56" s="18" t="str">
        <f t="shared" si="1"/>
        <v/>
      </c>
      <c r="R56" s="19" t="str">
        <f>IF(ISNA(VLOOKUP(Q56,Risikoberechnung!$A$2:$B$13,2,FALSE)),"x",VLOOKUP(Q56,Risikoberechnung!$A$2:$B$13,2,FALSE))</f>
        <v>x</v>
      </c>
      <c r="S56" s="30"/>
      <c r="T56" s="32"/>
      <c r="U56" s="86"/>
      <c r="V56" s="33">
        <v>1</v>
      </c>
      <c r="W56" s="33" t="str">
        <f>IF(U56=Ergebnis!$C$4,0,(IF(U56=Ergebnis!$C$5,1,"x")))</f>
        <v>x</v>
      </c>
    </row>
    <row r="57" spans="1:23" ht="14.45" customHeight="1" x14ac:dyDescent="0.25">
      <c r="A57" s="35">
        <f t="shared" si="2"/>
        <v>52</v>
      </c>
      <c r="B57" s="35"/>
      <c r="C57" s="84"/>
      <c r="D57" s="84"/>
      <c r="E57" s="84"/>
      <c r="F57" s="85"/>
      <c r="G57" s="31"/>
      <c r="H57" s="31"/>
      <c r="I57" s="18" t="str">
        <f t="shared" si="3"/>
        <v/>
      </c>
      <c r="J57" s="18" t="str">
        <f t="shared" si="0"/>
        <v/>
      </c>
      <c r="K57" s="19" t="str">
        <f>IF(ISNA(VLOOKUP(J57,Risikoberechnung!$A$2:$B$13,2,FALSE)),"x",VLOOKUP(J57,Risikoberechnung!$A$2:$B$13,2,FALSE))</f>
        <v>x</v>
      </c>
      <c r="L57" s="30"/>
      <c r="M57" s="85"/>
      <c r="N57" s="31"/>
      <c r="O57" s="31"/>
      <c r="P57" s="18" t="str">
        <f t="shared" si="4"/>
        <v/>
      </c>
      <c r="Q57" s="18" t="str">
        <f t="shared" si="1"/>
        <v/>
      </c>
      <c r="R57" s="19" t="str">
        <f>IF(ISNA(VLOOKUP(Q57,Risikoberechnung!$A$2:$B$13,2,FALSE)),"x",VLOOKUP(Q57,Risikoberechnung!$A$2:$B$13,2,FALSE))</f>
        <v>x</v>
      </c>
      <c r="S57" s="30"/>
      <c r="T57" s="32"/>
      <c r="U57" s="86"/>
      <c r="V57" s="33">
        <v>1</v>
      </c>
      <c r="W57" s="33" t="str">
        <f>IF(U57=Ergebnis!$C$4,0,(IF(U57=Ergebnis!$C$5,1,"x")))</f>
        <v>x</v>
      </c>
    </row>
    <row r="58" spans="1:23" ht="14.45" customHeight="1" x14ac:dyDescent="0.25">
      <c r="A58" s="35">
        <f t="shared" si="2"/>
        <v>53</v>
      </c>
      <c r="B58" s="35"/>
      <c r="C58" s="84"/>
      <c r="D58" s="84"/>
      <c r="E58" s="84"/>
      <c r="F58" s="85"/>
      <c r="G58" s="31"/>
      <c r="H58" s="31"/>
      <c r="I58" s="18" t="str">
        <f t="shared" si="3"/>
        <v/>
      </c>
      <c r="J58" s="18" t="str">
        <f t="shared" ref="J58:J121" si="10">I58</f>
        <v/>
      </c>
      <c r="K58" s="19" t="str">
        <f>IF(ISNA(VLOOKUP(J58,Risikoberechnung!$A$2:$B$13,2,FALSE)),"x",VLOOKUP(J58,Risikoberechnung!$A$2:$B$13,2,FALSE))</f>
        <v>x</v>
      </c>
      <c r="L58" s="30"/>
      <c r="M58" s="85"/>
      <c r="N58" s="31"/>
      <c r="O58" s="31"/>
      <c r="P58" s="18" t="str">
        <f t="shared" si="4"/>
        <v/>
      </c>
      <c r="Q58" s="18" t="str">
        <f t="shared" si="1"/>
        <v/>
      </c>
      <c r="R58" s="19" t="str">
        <f>IF(ISNA(VLOOKUP(Q58,Risikoberechnung!$A$2:$B$13,2,FALSE)),"x",VLOOKUP(Q58,Risikoberechnung!$A$2:$B$13,2,FALSE))</f>
        <v>x</v>
      </c>
      <c r="S58" s="30"/>
      <c r="T58" s="32"/>
      <c r="U58" s="86"/>
      <c r="V58" s="33">
        <v>1</v>
      </c>
      <c r="W58" s="33" t="str">
        <f>IF(U58=Ergebnis!$C$4,0,(IF(U58=Ergebnis!$C$5,1,"x")))</f>
        <v>x</v>
      </c>
    </row>
    <row r="59" spans="1:23" ht="14.45" customHeight="1" x14ac:dyDescent="0.25">
      <c r="A59" s="35">
        <f t="shared" si="2"/>
        <v>54</v>
      </c>
      <c r="B59" s="35"/>
      <c r="C59" s="84"/>
      <c r="D59" s="84"/>
      <c r="E59" s="84"/>
      <c r="F59" s="85"/>
      <c r="G59" s="31"/>
      <c r="H59" s="31"/>
      <c r="I59" s="18" t="str">
        <f t="shared" si="3"/>
        <v/>
      </c>
      <c r="J59" s="18" t="str">
        <f t="shared" si="10"/>
        <v/>
      </c>
      <c r="K59" s="19" t="str">
        <f>IF(ISNA(VLOOKUP(J59,Risikoberechnung!$A$2:$B$13,2,FALSE)),"x",VLOOKUP(J59,Risikoberechnung!$A$2:$B$13,2,FALSE))</f>
        <v>x</v>
      </c>
      <c r="L59" s="30"/>
      <c r="M59" s="85"/>
      <c r="N59" s="31"/>
      <c r="O59" s="31"/>
      <c r="P59" s="18" t="str">
        <f t="shared" si="4"/>
        <v/>
      </c>
      <c r="Q59" s="18" t="str">
        <f t="shared" si="1"/>
        <v/>
      </c>
      <c r="R59" s="19" t="str">
        <f>IF(ISNA(VLOOKUP(Q59,Risikoberechnung!$A$2:$B$13,2,FALSE)),"x",VLOOKUP(Q59,Risikoberechnung!$A$2:$B$13,2,FALSE))</f>
        <v>x</v>
      </c>
      <c r="S59" s="30"/>
      <c r="T59" s="32"/>
      <c r="U59" s="86"/>
      <c r="V59" s="33">
        <v>1</v>
      </c>
      <c r="W59" s="33" t="str">
        <f>IF(U59=Ergebnis!$C$4,0,(IF(U59=Ergebnis!$C$5,1,"x")))</f>
        <v>x</v>
      </c>
    </row>
    <row r="60" spans="1:23" ht="14.45" customHeight="1" x14ac:dyDescent="0.25">
      <c r="A60" s="35">
        <f t="shared" si="2"/>
        <v>55</v>
      </c>
      <c r="B60" s="35"/>
      <c r="C60" s="84"/>
      <c r="D60" s="84"/>
      <c r="E60" s="84"/>
      <c r="F60" s="85"/>
      <c r="G60" s="31"/>
      <c r="H60" s="31"/>
      <c r="I60" s="18" t="str">
        <f t="shared" si="3"/>
        <v/>
      </c>
      <c r="J60" s="18" t="str">
        <f t="shared" si="10"/>
        <v/>
      </c>
      <c r="K60" s="19" t="str">
        <f>IF(ISNA(VLOOKUP(J60,Risikoberechnung!$A$2:$B$13,2,FALSE)),"x",VLOOKUP(J60,Risikoberechnung!$A$2:$B$13,2,FALSE))</f>
        <v>x</v>
      </c>
      <c r="L60" s="30"/>
      <c r="M60" s="85"/>
      <c r="N60" s="31"/>
      <c r="O60" s="31"/>
      <c r="P60" s="18" t="str">
        <f t="shared" si="4"/>
        <v/>
      </c>
      <c r="Q60" s="18" t="str">
        <f t="shared" si="1"/>
        <v/>
      </c>
      <c r="R60" s="19" t="str">
        <f>IF(ISNA(VLOOKUP(Q60,Risikoberechnung!$A$2:$B$13,2,FALSE)),"x",VLOOKUP(Q60,Risikoberechnung!$A$2:$B$13,2,FALSE))</f>
        <v>x</v>
      </c>
      <c r="S60" s="30"/>
      <c r="T60" s="32"/>
      <c r="U60" s="86"/>
      <c r="V60" s="33">
        <v>1</v>
      </c>
      <c r="W60" s="33" t="str">
        <f>IF(U60=Ergebnis!$C$4,0,(IF(U60=Ergebnis!$C$5,1,"x")))</f>
        <v>x</v>
      </c>
    </row>
    <row r="61" spans="1:23" ht="14.45" customHeight="1" x14ac:dyDescent="0.25">
      <c r="A61" s="35">
        <f t="shared" si="2"/>
        <v>56</v>
      </c>
      <c r="B61" s="35"/>
      <c r="C61" s="84"/>
      <c r="D61" s="84"/>
      <c r="E61" s="84"/>
      <c r="F61" s="85"/>
      <c r="G61" s="31"/>
      <c r="H61" s="31"/>
      <c r="I61" s="18" t="str">
        <f t="shared" si="3"/>
        <v/>
      </c>
      <c r="J61" s="18" t="str">
        <f t="shared" si="10"/>
        <v/>
      </c>
      <c r="K61" s="19" t="str">
        <f>IF(ISNA(VLOOKUP(J61,Risikoberechnung!$A$2:$B$13,2,FALSE)),"x",VLOOKUP(J61,Risikoberechnung!$A$2:$B$13,2,FALSE))</f>
        <v>x</v>
      </c>
      <c r="L61" s="30"/>
      <c r="M61" s="85"/>
      <c r="N61" s="31"/>
      <c r="O61" s="31"/>
      <c r="P61" s="18" t="str">
        <f t="shared" si="4"/>
        <v/>
      </c>
      <c r="Q61" s="18" t="str">
        <f t="shared" si="1"/>
        <v/>
      </c>
      <c r="R61" s="19" t="str">
        <f>IF(ISNA(VLOOKUP(Q61,Risikoberechnung!$A$2:$B$13,2,FALSE)),"x",VLOOKUP(Q61,Risikoberechnung!$A$2:$B$13,2,FALSE))</f>
        <v>x</v>
      </c>
      <c r="S61" s="30"/>
      <c r="T61" s="32"/>
      <c r="U61" s="86"/>
      <c r="V61" s="33">
        <v>1</v>
      </c>
      <c r="W61" s="33" t="str">
        <f>IF(U61=Ergebnis!$C$4,0,(IF(U61=Ergebnis!$C$5,1,"x")))</f>
        <v>x</v>
      </c>
    </row>
    <row r="62" spans="1:23" ht="14.45" customHeight="1" x14ac:dyDescent="0.25">
      <c r="A62" s="35">
        <f t="shared" si="2"/>
        <v>57</v>
      </c>
      <c r="B62" s="35"/>
      <c r="C62" s="84"/>
      <c r="D62" s="84"/>
      <c r="E62" s="84"/>
      <c r="F62" s="85"/>
      <c r="G62" s="31"/>
      <c r="H62" s="31"/>
      <c r="I62" s="18" t="str">
        <f t="shared" si="3"/>
        <v/>
      </c>
      <c r="J62" s="18" t="str">
        <f t="shared" si="10"/>
        <v/>
      </c>
      <c r="K62" s="19" t="str">
        <f>IF(ISNA(VLOOKUP(J62,Risikoberechnung!$A$2:$B$13,2,FALSE)),"x",VLOOKUP(J62,Risikoberechnung!$A$2:$B$13,2,FALSE))</f>
        <v>x</v>
      </c>
      <c r="L62" s="30"/>
      <c r="M62" s="85"/>
      <c r="N62" s="31"/>
      <c r="O62" s="31"/>
      <c r="P62" s="18" t="str">
        <f t="shared" si="4"/>
        <v/>
      </c>
      <c r="Q62" s="18" t="str">
        <f t="shared" si="1"/>
        <v/>
      </c>
      <c r="R62" s="19" t="str">
        <f>IF(ISNA(VLOOKUP(Q62,Risikoberechnung!$A$2:$B$13,2,FALSE)),"x",VLOOKUP(Q62,Risikoberechnung!$A$2:$B$13,2,FALSE))</f>
        <v>x</v>
      </c>
      <c r="S62" s="30"/>
      <c r="T62" s="32"/>
      <c r="U62" s="86"/>
      <c r="V62" s="33">
        <v>1</v>
      </c>
      <c r="W62" s="33" t="str">
        <f>IF(U62=Ergebnis!$C$4,0,(IF(U62=Ergebnis!$C$5,1,"x")))</f>
        <v>x</v>
      </c>
    </row>
    <row r="63" spans="1:23" ht="14.45" customHeight="1" x14ac:dyDescent="0.25">
      <c r="A63" s="35">
        <f t="shared" si="2"/>
        <v>58</v>
      </c>
      <c r="B63" s="35"/>
      <c r="C63" s="84"/>
      <c r="D63" s="84"/>
      <c r="E63" s="84"/>
      <c r="F63" s="85"/>
      <c r="G63" s="31"/>
      <c r="H63" s="31"/>
      <c r="I63" s="18" t="str">
        <f t="shared" si="3"/>
        <v/>
      </c>
      <c r="J63" s="18" t="str">
        <f t="shared" si="10"/>
        <v/>
      </c>
      <c r="K63" s="19" t="str">
        <f>IF(ISNA(VLOOKUP(J63,Risikoberechnung!$A$2:$B$13,2,FALSE)),"x",VLOOKUP(J63,Risikoberechnung!$A$2:$B$13,2,FALSE))</f>
        <v>x</v>
      </c>
      <c r="L63" s="30"/>
      <c r="M63" s="85"/>
      <c r="N63" s="31"/>
      <c r="O63" s="31"/>
      <c r="P63" s="18" t="str">
        <f t="shared" si="4"/>
        <v/>
      </c>
      <c r="Q63" s="18" t="str">
        <f t="shared" si="1"/>
        <v/>
      </c>
      <c r="R63" s="19" t="str">
        <f>IF(ISNA(VLOOKUP(Q63,Risikoberechnung!$A$2:$B$13,2,FALSE)),"x",VLOOKUP(Q63,Risikoberechnung!$A$2:$B$13,2,FALSE))</f>
        <v>x</v>
      </c>
      <c r="S63" s="30"/>
      <c r="T63" s="32"/>
      <c r="U63" s="86"/>
      <c r="V63" s="33">
        <v>1</v>
      </c>
      <c r="W63" s="33" t="str">
        <f>IF(U63=Ergebnis!$C$4,0,(IF(U63=Ergebnis!$C$5,1,"x")))</f>
        <v>x</v>
      </c>
    </row>
    <row r="64" spans="1:23" ht="14.45" customHeight="1" x14ac:dyDescent="0.25">
      <c r="A64" s="35">
        <f t="shared" si="2"/>
        <v>59</v>
      </c>
      <c r="B64" s="35"/>
      <c r="C64" s="84"/>
      <c r="D64" s="84"/>
      <c r="E64" s="84"/>
      <c r="F64" s="85"/>
      <c r="G64" s="31"/>
      <c r="H64" s="31"/>
      <c r="I64" s="18" t="str">
        <f t="shared" si="3"/>
        <v/>
      </c>
      <c r="J64" s="18" t="str">
        <f t="shared" si="10"/>
        <v/>
      </c>
      <c r="K64" s="19" t="str">
        <f>IF(ISNA(VLOOKUP(J64,Risikoberechnung!$A$2:$B$13,2,FALSE)),"x",VLOOKUP(J64,Risikoberechnung!$A$2:$B$13,2,FALSE))</f>
        <v>x</v>
      </c>
      <c r="L64" s="30"/>
      <c r="M64" s="85"/>
      <c r="N64" s="31"/>
      <c r="O64" s="31"/>
      <c r="P64" s="18" t="str">
        <f t="shared" si="4"/>
        <v/>
      </c>
      <c r="Q64" s="18" t="str">
        <f t="shared" si="1"/>
        <v/>
      </c>
      <c r="R64" s="19" t="str">
        <f>IF(ISNA(VLOOKUP(Q64,Risikoberechnung!$A$2:$B$13,2,FALSE)),"x",VLOOKUP(Q64,Risikoberechnung!$A$2:$B$13,2,FALSE))</f>
        <v>x</v>
      </c>
      <c r="S64" s="30"/>
      <c r="T64" s="32"/>
      <c r="U64" s="86"/>
      <c r="V64" s="33">
        <v>1</v>
      </c>
      <c r="W64" s="33" t="str">
        <f>IF(U64=Ergebnis!$C$4,0,(IF(U64=Ergebnis!$C$5,1,"x")))</f>
        <v>x</v>
      </c>
    </row>
    <row r="65" spans="1:23" ht="14.45" customHeight="1" x14ac:dyDescent="0.25">
      <c r="A65" s="35">
        <f t="shared" si="2"/>
        <v>60</v>
      </c>
      <c r="B65" s="35"/>
      <c r="C65" s="84"/>
      <c r="D65" s="84"/>
      <c r="E65" s="84"/>
      <c r="F65" s="85"/>
      <c r="G65" s="31"/>
      <c r="H65" s="31"/>
      <c r="I65" s="18" t="str">
        <f t="shared" si="3"/>
        <v/>
      </c>
      <c r="J65" s="18" t="str">
        <f t="shared" si="10"/>
        <v/>
      </c>
      <c r="K65" s="19" t="str">
        <f>IF(ISNA(VLOOKUP(J65,Risikoberechnung!$A$2:$B$13,2,FALSE)),"x",VLOOKUP(J65,Risikoberechnung!$A$2:$B$13,2,FALSE))</f>
        <v>x</v>
      </c>
      <c r="L65" s="30"/>
      <c r="M65" s="85"/>
      <c r="N65" s="31"/>
      <c r="O65" s="31"/>
      <c r="P65" s="18" t="str">
        <f t="shared" si="4"/>
        <v/>
      </c>
      <c r="Q65" s="18" t="str">
        <f t="shared" si="1"/>
        <v/>
      </c>
      <c r="R65" s="19" t="str">
        <f>IF(ISNA(VLOOKUP(Q65,Risikoberechnung!$A$2:$B$13,2,FALSE)),"x",VLOOKUP(Q65,Risikoberechnung!$A$2:$B$13,2,FALSE))</f>
        <v>x</v>
      </c>
      <c r="S65" s="30"/>
      <c r="T65" s="32"/>
      <c r="U65" s="86"/>
      <c r="V65" s="33">
        <v>1</v>
      </c>
      <c r="W65" s="33" t="str">
        <f>IF(U65=Ergebnis!$C$4,0,(IF(U65=Ergebnis!$C$5,1,"x")))</f>
        <v>x</v>
      </c>
    </row>
    <row r="66" spans="1:23" ht="14.45" customHeight="1" x14ac:dyDescent="0.25">
      <c r="A66" s="35">
        <f t="shared" si="2"/>
        <v>61</v>
      </c>
      <c r="B66" s="35"/>
      <c r="C66" s="84"/>
      <c r="D66" s="84"/>
      <c r="E66" s="84"/>
      <c r="F66" s="85"/>
      <c r="G66" s="31"/>
      <c r="H66" s="31"/>
      <c r="I66" s="18" t="str">
        <f t="shared" si="3"/>
        <v/>
      </c>
      <c r="J66" s="18" t="str">
        <f t="shared" si="10"/>
        <v/>
      </c>
      <c r="K66" s="19" t="str">
        <f>IF(ISNA(VLOOKUP(J66,Risikoberechnung!$A$2:$B$13,2,FALSE)),"x",VLOOKUP(J66,Risikoberechnung!$A$2:$B$13,2,FALSE))</f>
        <v>x</v>
      </c>
      <c r="L66" s="30"/>
      <c r="M66" s="85"/>
      <c r="N66" s="31"/>
      <c r="O66" s="31"/>
      <c r="P66" s="18" t="str">
        <f t="shared" si="4"/>
        <v/>
      </c>
      <c r="Q66" s="18" t="str">
        <f t="shared" si="1"/>
        <v/>
      </c>
      <c r="R66" s="19" t="str">
        <f>IF(ISNA(VLOOKUP(Q66,Risikoberechnung!$A$2:$B$13,2,FALSE)),"x",VLOOKUP(Q66,Risikoberechnung!$A$2:$B$13,2,FALSE))</f>
        <v>x</v>
      </c>
      <c r="S66" s="30"/>
      <c r="T66" s="32"/>
      <c r="U66" s="86"/>
      <c r="V66" s="33">
        <v>1</v>
      </c>
      <c r="W66" s="33" t="str">
        <f>IF(U66=Ergebnis!$C$4,0,(IF(U66=Ergebnis!$C$5,1,"x")))</f>
        <v>x</v>
      </c>
    </row>
    <row r="67" spans="1:23" ht="14.45" customHeight="1" x14ac:dyDescent="0.25">
      <c r="A67" s="35">
        <f t="shared" si="2"/>
        <v>62</v>
      </c>
      <c r="B67" s="35"/>
      <c r="C67" s="84"/>
      <c r="D67" s="84"/>
      <c r="E67" s="84"/>
      <c r="F67" s="85"/>
      <c r="G67" s="31"/>
      <c r="H67" s="31"/>
      <c r="I67" s="18" t="str">
        <f t="shared" si="3"/>
        <v/>
      </c>
      <c r="J67" s="18" t="str">
        <f t="shared" si="10"/>
        <v/>
      </c>
      <c r="K67" s="19" t="str">
        <f>IF(ISNA(VLOOKUP(J67,Risikoberechnung!$A$2:$B$13,2,FALSE)),"x",VLOOKUP(J67,Risikoberechnung!$A$2:$B$13,2,FALSE))</f>
        <v>x</v>
      </c>
      <c r="L67" s="30"/>
      <c r="M67" s="85"/>
      <c r="N67" s="31"/>
      <c r="O67" s="31"/>
      <c r="P67" s="18" t="str">
        <f t="shared" si="4"/>
        <v/>
      </c>
      <c r="Q67" s="18" t="str">
        <f t="shared" si="1"/>
        <v/>
      </c>
      <c r="R67" s="19" t="str">
        <f>IF(ISNA(VLOOKUP(Q67,Risikoberechnung!$A$2:$B$13,2,FALSE)),"x",VLOOKUP(Q67,Risikoberechnung!$A$2:$B$13,2,FALSE))</f>
        <v>x</v>
      </c>
      <c r="S67" s="30"/>
      <c r="T67" s="32"/>
      <c r="U67" s="86"/>
      <c r="V67" s="33">
        <v>1</v>
      </c>
      <c r="W67" s="33" t="str">
        <f>IF(U67=Ergebnis!$C$4,0,(IF(U67=Ergebnis!$C$5,1,"x")))</f>
        <v>x</v>
      </c>
    </row>
    <row r="68" spans="1:23" ht="14.45" customHeight="1" x14ac:dyDescent="0.25">
      <c r="A68" s="35">
        <f t="shared" si="2"/>
        <v>63</v>
      </c>
      <c r="B68" s="35"/>
      <c r="C68" s="84"/>
      <c r="D68" s="84"/>
      <c r="E68" s="84"/>
      <c r="F68" s="85"/>
      <c r="G68" s="31"/>
      <c r="H68" s="31"/>
      <c r="I68" s="18" t="str">
        <f t="shared" si="3"/>
        <v/>
      </c>
      <c r="J68" s="18" t="str">
        <f t="shared" si="10"/>
        <v/>
      </c>
      <c r="K68" s="19" t="str">
        <f>IF(ISNA(VLOOKUP(J68,Risikoberechnung!$A$2:$B$13,2,FALSE)),"x",VLOOKUP(J68,Risikoberechnung!$A$2:$B$13,2,FALSE))</f>
        <v>x</v>
      </c>
      <c r="L68" s="30"/>
      <c r="M68" s="85"/>
      <c r="N68" s="31"/>
      <c r="O68" s="31"/>
      <c r="P68" s="18" t="str">
        <f t="shared" si="4"/>
        <v/>
      </c>
      <c r="Q68" s="18" t="str">
        <f t="shared" si="1"/>
        <v/>
      </c>
      <c r="R68" s="19" t="str">
        <f>IF(ISNA(VLOOKUP(Q68,Risikoberechnung!$A$2:$B$13,2,FALSE)),"x",VLOOKUP(Q68,Risikoberechnung!$A$2:$B$13,2,FALSE))</f>
        <v>x</v>
      </c>
      <c r="S68" s="30"/>
      <c r="T68" s="32"/>
      <c r="U68" s="86"/>
      <c r="V68" s="33">
        <v>1</v>
      </c>
      <c r="W68" s="33" t="str">
        <f>IF(U68=Ergebnis!$C$4,0,(IF(U68=Ergebnis!$C$5,1,"x")))</f>
        <v>x</v>
      </c>
    </row>
    <row r="69" spans="1:23" ht="14.45" customHeight="1" x14ac:dyDescent="0.25">
      <c r="A69" s="35">
        <f t="shared" si="2"/>
        <v>64</v>
      </c>
      <c r="B69" s="35"/>
      <c r="C69" s="84"/>
      <c r="D69" s="84"/>
      <c r="E69" s="84"/>
      <c r="F69" s="85"/>
      <c r="G69" s="31"/>
      <c r="H69" s="31"/>
      <c r="I69" s="18" t="str">
        <f t="shared" si="3"/>
        <v/>
      </c>
      <c r="J69" s="18" t="str">
        <f t="shared" si="10"/>
        <v/>
      </c>
      <c r="K69" s="19" t="str">
        <f>IF(ISNA(VLOOKUP(J69,Risikoberechnung!$A$2:$B$13,2,FALSE)),"x",VLOOKUP(J69,Risikoberechnung!$A$2:$B$13,2,FALSE))</f>
        <v>x</v>
      </c>
      <c r="L69" s="30"/>
      <c r="M69" s="85"/>
      <c r="N69" s="31"/>
      <c r="O69" s="31"/>
      <c r="P69" s="18" t="str">
        <f t="shared" si="4"/>
        <v/>
      </c>
      <c r="Q69" s="18" t="str">
        <f t="shared" si="1"/>
        <v/>
      </c>
      <c r="R69" s="19" t="str">
        <f>IF(ISNA(VLOOKUP(Q69,Risikoberechnung!$A$2:$B$13,2,FALSE)),"x",VLOOKUP(Q69,Risikoberechnung!$A$2:$B$13,2,FALSE))</f>
        <v>x</v>
      </c>
      <c r="S69" s="30"/>
      <c r="T69" s="32"/>
      <c r="U69" s="86"/>
      <c r="V69" s="33">
        <v>1</v>
      </c>
      <c r="W69" s="33" t="str">
        <f>IF(U69=Ergebnis!$C$4,0,(IF(U69=Ergebnis!$C$5,1,"x")))</f>
        <v>x</v>
      </c>
    </row>
    <row r="70" spans="1:23" ht="14.45" customHeight="1" x14ac:dyDescent="0.25">
      <c r="A70" s="35">
        <f t="shared" si="2"/>
        <v>65</v>
      </c>
      <c r="B70" s="35"/>
      <c r="C70" s="84"/>
      <c r="D70" s="84"/>
      <c r="E70" s="84"/>
      <c r="F70" s="85"/>
      <c r="G70" s="31"/>
      <c r="H70" s="31"/>
      <c r="I70" s="18" t="str">
        <f t="shared" si="3"/>
        <v/>
      </c>
      <c r="J70" s="18" t="str">
        <f t="shared" si="10"/>
        <v/>
      </c>
      <c r="K70" s="19" t="str">
        <f>IF(ISNA(VLOOKUP(J70,Risikoberechnung!$A$2:$B$13,2,FALSE)),"x",VLOOKUP(J70,Risikoberechnung!$A$2:$B$13,2,FALSE))</f>
        <v>x</v>
      </c>
      <c r="L70" s="30"/>
      <c r="M70" s="85"/>
      <c r="N70" s="31"/>
      <c r="O70" s="31"/>
      <c r="P70" s="18" t="str">
        <f t="shared" si="4"/>
        <v/>
      </c>
      <c r="Q70" s="18" t="str">
        <f t="shared" si="1"/>
        <v/>
      </c>
      <c r="R70" s="19" t="str">
        <f>IF(ISNA(VLOOKUP(Q70,Risikoberechnung!$A$2:$B$13,2,FALSE)),"x",VLOOKUP(Q70,Risikoberechnung!$A$2:$B$13,2,FALSE))</f>
        <v>x</v>
      </c>
      <c r="S70" s="30"/>
      <c r="T70" s="32"/>
      <c r="U70" s="86"/>
      <c r="V70" s="33">
        <v>1</v>
      </c>
      <c r="W70" s="33" t="str">
        <f>IF(U70=Ergebnis!$C$4,0,(IF(U70=Ergebnis!$C$5,1,"x")))</f>
        <v>x</v>
      </c>
    </row>
    <row r="71" spans="1:23" ht="14.45" customHeight="1" x14ac:dyDescent="0.25">
      <c r="A71" s="35">
        <f t="shared" ref="A71:A134" si="11">ROW()-5</f>
        <v>66</v>
      </c>
      <c r="B71" s="35"/>
      <c r="C71" s="84"/>
      <c r="D71" s="84"/>
      <c r="E71" s="84"/>
      <c r="F71" s="85"/>
      <c r="G71" s="31"/>
      <c r="H71" s="31"/>
      <c r="I71" s="18" t="str">
        <f t="shared" ref="I71:I134" si="12">CONCATENATE(G71,H71)</f>
        <v/>
      </c>
      <c r="J71" s="18" t="str">
        <f t="shared" si="10"/>
        <v/>
      </c>
      <c r="K71" s="19" t="str">
        <f>IF(ISNA(VLOOKUP(J71,Risikoberechnung!$A$2:$B$13,2,FALSE)),"x",VLOOKUP(J71,Risikoberechnung!$A$2:$B$13,2,FALSE))</f>
        <v>x</v>
      </c>
      <c r="L71" s="30"/>
      <c r="M71" s="85"/>
      <c r="N71" s="31"/>
      <c r="O71" s="31"/>
      <c r="P71" s="18" t="str">
        <f t="shared" ref="P71:P134" si="13">CONCATENATE(N71,O71)</f>
        <v/>
      </c>
      <c r="Q71" s="18" t="str">
        <f t="shared" si="1"/>
        <v/>
      </c>
      <c r="R71" s="19" t="str">
        <f>IF(ISNA(VLOOKUP(Q71,Risikoberechnung!$A$2:$B$13,2,FALSE)),"x",VLOOKUP(Q71,Risikoberechnung!$A$2:$B$13,2,FALSE))</f>
        <v>x</v>
      </c>
      <c r="S71" s="30"/>
      <c r="T71" s="32"/>
      <c r="U71" s="86"/>
      <c r="V71" s="33">
        <v>1</v>
      </c>
      <c r="W71" s="33" t="str">
        <f>IF(U71=Ergebnis!$C$4,0,(IF(U71=Ergebnis!$C$5,1,"x")))</f>
        <v>x</v>
      </c>
    </row>
    <row r="72" spans="1:23" ht="14.45" customHeight="1" x14ac:dyDescent="0.25">
      <c r="A72" s="35">
        <f t="shared" si="11"/>
        <v>67</v>
      </c>
      <c r="B72" s="35"/>
      <c r="C72" s="84"/>
      <c r="D72" s="84"/>
      <c r="E72" s="84"/>
      <c r="F72" s="85"/>
      <c r="G72" s="31"/>
      <c r="H72" s="31"/>
      <c r="I72" s="18" t="str">
        <f t="shared" si="12"/>
        <v/>
      </c>
      <c r="J72" s="18" t="str">
        <f t="shared" si="10"/>
        <v/>
      </c>
      <c r="K72" s="19" t="str">
        <f>IF(ISNA(VLOOKUP(J72,Risikoberechnung!$A$2:$B$13,2,FALSE)),"x",VLOOKUP(J72,Risikoberechnung!$A$2:$B$13,2,FALSE))</f>
        <v>x</v>
      </c>
      <c r="L72" s="30"/>
      <c r="M72" s="85"/>
      <c r="N72" s="31"/>
      <c r="O72" s="31"/>
      <c r="P72" s="18" t="str">
        <f t="shared" si="13"/>
        <v/>
      </c>
      <c r="Q72" s="18" t="str">
        <f t="shared" si="1"/>
        <v/>
      </c>
      <c r="R72" s="19" t="str">
        <f>IF(ISNA(VLOOKUP(Q72,Risikoberechnung!$A$2:$B$13,2,FALSE)),"x",VLOOKUP(Q72,Risikoberechnung!$A$2:$B$13,2,FALSE))</f>
        <v>x</v>
      </c>
      <c r="S72" s="30"/>
      <c r="T72" s="32"/>
      <c r="U72" s="86"/>
      <c r="V72" s="33">
        <v>1</v>
      </c>
      <c r="W72" s="33" t="str">
        <f>IF(U72=Ergebnis!$C$4,0,(IF(U72=Ergebnis!$C$5,1,"x")))</f>
        <v>x</v>
      </c>
    </row>
    <row r="73" spans="1:23" ht="14.45" customHeight="1" x14ac:dyDescent="0.25">
      <c r="A73" s="35">
        <f t="shared" si="11"/>
        <v>68</v>
      </c>
      <c r="B73" s="35"/>
      <c r="C73" s="84"/>
      <c r="D73" s="84"/>
      <c r="E73" s="84"/>
      <c r="F73" s="85"/>
      <c r="G73" s="31"/>
      <c r="H73" s="31"/>
      <c r="I73" s="18" t="str">
        <f t="shared" si="12"/>
        <v/>
      </c>
      <c r="J73" s="18" t="str">
        <f t="shared" si="10"/>
        <v/>
      </c>
      <c r="K73" s="19" t="str">
        <f>IF(ISNA(VLOOKUP(J73,Risikoberechnung!$A$2:$B$13,2,FALSE)),"x",VLOOKUP(J73,Risikoberechnung!$A$2:$B$13,2,FALSE))</f>
        <v>x</v>
      </c>
      <c r="L73" s="30"/>
      <c r="M73" s="85"/>
      <c r="N73" s="31"/>
      <c r="O73" s="31"/>
      <c r="P73" s="18" t="str">
        <f t="shared" si="13"/>
        <v/>
      </c>
      <c r="Q73" s="18" t="str">
        <f t="shared" si="1"/>
        <v/>
      </c>
      <c r="R73" s="19" t="str">
        <f>IF(ISNA(VLOOKUP(Q73,Risikoberechnung!$A$2:$B$13,2,FALSE)),"x",VLOOKUP(Q73,Risikoberechnung!$A$2:$B$13,2,FALSE))</f>
        <v>x</v>
      </c>
      <c r="S73" s="30"/>
      <c r="T73" s="32"/>
      <c r="U73" s="86"/>
      <c r="V73" s="33">
        <v>1</v>
      </c>
      <c r="W73" s="33" t="str">
        <f>IF(U73=Ergebnis!$C$4,0,(IF(U73=Ergebnis!$C$5,1,"x")))</f>
        <v>x</v>
      </c>
    </row>
    <row r="74" spans="1:23" ht="14.45" customHeight="1" x14ac:dyDescent="0.25">
      <c r="A74" s="35">
        <f t="shared" si="11"/>
        <v>69</v>
      </c>
      <c r="B74" s="35"/>
      <c r="C74" s="84"/>
      <c r="D74" s="84"/>
      <c r="E74" s="84"/>
      <c r="F74" s="85"/>
      <c r="G74" s="31"/>
      <c r="H74" s="31"/>
      <c r="I74" s="18" t="str">
        <f t="shared" si="12"/>
        <v/>
      </c>
      <c r="J74" s="18" t="str">
        <f t="shared" si="10"/>
        <v/>
      </c>
      <c r="K74" s="19" t="str">
        <f>IF(ISNA(VLOOKUP(J74,Risikoberechnung!$A$2:$B$13,2,FALSE)),"x",VLOOKUP(J74,Risikoberechnung!$A$2:$B$13,2,FALSE))</f>
        <v>x</v>
      </c>
      <c r="L74" s="30"/>
      <c r="M74" s="85"/>
      <c r="N74" s="31"/>
      <c r="O74" s="31"/>
      <c r="P74" s="18" t="str">
        <f t="shared" si="13"/>
        <v/>
      </c>
      <c r="Q74" s="18" t="str">
        <f t="shared" si="1"/>
        <v/>
      </c>
      <c r="R74" s="19" t="str">
        <f>IF(ISNA(VLOOKUP(Q74,Risikoberechnung!$A$2:$B$13,2,FALSE)),"x",VLOOKUP(Q74,Risikoberechnung!$A$2:$B$13,2,FALSE))</f>
        <v>x</v>
      </c>
      <c r="S74" s="30"/>
      <c r="T74" s="32"/>
      <c r="U74" s="86"/>
      <c r="V74" s="33">
        <v>1</v>
      </c>
      <c r="W74" s="33" t="str">
        <f>IF(U74=Ergebnis!$C$4,0,(IF(U74=Ergebnis!$C$5,1,"x")))</f>
        <v>x</v>
      </c>
    </row>
    <row r="75" spans="1:23" ht="14.45" customHeight="1" x14ac:dyDescent="0.25">
      <c r="A75" s="35">
        <f t="shared" si="11"/>
        <v>70</v>
      </c>
      <c r="B75" s="35"/>
      <c r="C75" s="84"/>
      <c r="D75" s="84"/>
      <c r="E75" s="84"/>
      <c r="F75" s="85"/>
      <c r="G75" s="31"/>
      <c r="H75" s="31"/>
      <c r="I75" s="18" t="str">
        <f t="shared" si="12"/>
        <v/>
      </c>
      <c r="J75" s="18" t="str">
        <f t="shared" si="10"/>
        <v/>
      </c>
      <c r="K75" s="19" t="str">
        <f>IF(ISNA(VLOOKUP(J75,Risikoberechnung!$A$2:$B$13,2,FALSE)),"x",VLOOKUP(J75,Risikoberechnung!$A$2:$B$13,2,FALSE))</f>
        <v>x</v>
      </c>
      <c r="L75" s="30"/>
      <c r="M75" s="85"/>
      <c r="N75" s="31"/>
      <c r="O75" s="31"/>
      <c r="P75" s="18" t="str">
        <f t="shared" si="13"/>
        <v/>
      </c>
      <c r="Q75" s="18" t="str">
        <f t="shared" si="1"/>
        <v/>
      </c>
      <c r="R75" s="19" t="str">
        <f>IF(ISNA(VLOOKUP(Q75,Risikoberechnung!$A$2:$B$13,2,FALSE)),"x",VLOOKUP(Q75,Risikoberechnung!$A$2:$B$13,2,FALSE))</f>
        <v>x</v>
      </c>
      <c r="S75" s="30"/>
      <c r="T75" s="32"/>
      <c r="U75" s="86"/>
      <c r="V75" s="33">
        <v>1</v>
      </c>
      <c r="W75" s="33" t="str">
        <f>IF(U75=Ergebnis!$C$4,0,(IF(U75=Ergebnis!$C$5,1,"x")))</f>
        <v>x</v>
      </c>
    </row>
    <row r="76" spans="1:23" ht="14.45" customHeight="1" x14ac:dyDescent="0.25">
      <c r="A76" s="35">
        <f t="shared" si="11"/>
        <v>71</v>
      </c>
      <c r="B76" s="35"/>
      <c r="C76" s="84"/>
      <c r="D76" s="84"/>
      <c r="E76" s="84"/>
      <c r="F76" s="85"/>
      <c r="G76" s="31"/>
      <c r="H76" s="31"/>
      <c r="I76" s="18" t="str">
        <f t="shared" si="12"/>
        <v/>
      </c>
      <c r="J76" s="18" t="str">
        <f t="shared" si="10"/>
        <v/>
      </c>
      <c r="K76" s="19" t="str">
        <f>IF(ISNA(VLOOKUP(J76,Risikoberechnung!$A$2:$B$13,2,FALSE)),"x",VLOOKUP(J76,Risikoberechnung!$A$2:$B$13,2,FALSE))</f>
        <v>x</v>
      </c>
      <c r="L76" s="30"/>
      <c r="M76" s="85"/>
      <c r="N76" s="31"/>
      <c r="O76" s="31"/>
      <c r="P76" s="18" t="str">
        <f t="shared" si="13"/>
        <v/>
      </c>
      <c r="Q76" s="18" t="str">
        <f t="shared" si="1"/>
        <v/>
      </c>
      <c r="R76" s="19" t="str">
        <f>IF(ISNA(VLOOKUP(Q76,Risikoberechnung!$A$2:$B$13,2,FALSE)),"x",VLOOKUP(Q76,Risikoberechnung!$A$2:$B$13,2,FALSE))</f>
        <v>x</v>
      </c>
      <c r="S76" s="30"/>
      <c r="T76" s="32"/>
      <c r="U76" s="86"/>
      <c r="V76" s="33">
        <v>1</v>
      </c>
      <c r="W76" s="33" t="str">
        <f>IF(U76=Ergebnis!$C$4,0,(IF(U76=Ergebnis!$C$5,1,"x")))</f>
        <v>x</v>
      </c>
    </row>
    <row r="77" spans="1:23" ht="14.45" customHeight="1" x14ac:dyDescent="0.25">
      <c r="A77" s="35">
        <f t="shared" si="11"/>
        <v>72</v>
      </c>
      <c r="B77" s="35"/>
      <c r="C77" s="84"/>
      <c r="D77" s="84"/>
      <c r="E77" s="84"/>
      <c r="F77" s="85"/>
      <c r="G77" s="31"/>
      <c r="H77" s="31"/>
      <c r="I77" s="18" t="str">
        <f t="shared" si="12"/>
        <v/>
      </c>
      <c r="J77" s="18" t="str">
        <f t="shared" si="10"/>
        <v/>
      </c>
      <c r="K77" s="19" t="str">
        <f>IF(ISNA(VLOOKUP(J77,Risikoberechnung!$A$2:$B$13,2,FALSE)),"x",VLOOKUP(J77,Risikoberechnung!$A$2:$B$13,2,FALSE))</f>
        <v>x</v>
      </c>
      <c r="L77" s="30"/>
      <c r="M77" s="85"/>
      <c r="N77" s="31"/>
      <c r="O77" s="31"/>
      <c r="P77" s="18" t="str">
        <f t="shared" si="13"/>
        <v/>
      </c>
      <c r="Q77" s="18" t="str">
        <f t="shared" si="1"/>
        <v/>
      </c>
      <c r="R77" s="19" t="str">
        <f>IF(ISNA(VLOOKUP(Q77,Risikoberechnung!$A$2:$B$13,2,FALSE)),"x",VLOOKUP(Q77,Risikoberechnung!$A$2:$B$13,2,FALSE))</f>
        <v>x</v>
      </c>
      <c r="S77" s="30"/>
      <c r="T77" s="32"/>
      <c r="U77" s="86"/>
      <c r="V77" s="33">
        <v>1</v>
      </c>
      <c r="W77" s="33" t="str">
        <f>IF(U77=Ergebnis!$C$4,0,(IF(U77=Ergebnis!$C$5,1,"x")))</f>
        <v>x</v>
      </c>
    </row>
    <row r="78" spans="1:23" ht="14.45" customHeight="1" x14ac:dyDescent="0.25">
      <c r="A78" s="35">
        <f t="shared" si="11"/>
        <v>73</v>
      </c>
      <c r="B78" s="35"/>
      <c r="C78" s="84"/>
      <c r="D78" s="84"/>
      <c r="E78" s="84"/>
      <c r="F78" s="85"/>
      <c r="G78" s="31"/>
      <c r="H78" s="31"/>
      <c r="I78" s="18" t="str">
        <f t="shared" si="12"/>
        <v/>
      </c>
      <c r="J78" s="18" t="str">
        <f t="shared" si="10"/>
        <v/>
      </c>
      <c r="K78" s="19" t="str">
        <f>IF(ISNA(VLOOKUP(J78,Risikoberechnung!$A$2:$B$13,2,FALSE)),"x",VLOOKUP(J78,Risikoberechnung!$A$2:$B$13,2,FALSE))</f>
        <v>x</v>
      </c>
      <c r="L78" s="30"/>
      <c r="M78" s="85"/>
      <c r="N78" s="31"/>
      <c r="O78" s="31"/>
      <c r="P78" s="18" t="str">
        <f t="shared" si="13"/>
        <v/>
      </c>
      <c r="Q78" s="18" t="str">
        <f t="shared" si="1"/>
        <v/>
      </c>
      <c r="R78" s="19" t="str">
        <f>IF(ISNA(VLOOKUP(Q78,Risikoberechnung!$A$2:$B$13,2,FALSE)),"x",VLOOKUP(Q78,Risikoberechnung!$A$2:$B$13,2,FALSE))</f>
        <v>x</v>
      </c>
      <c r="S78" s="30"/>
      <c r="T78" s="32"/>
      <c r="U78" s="86"/>
      <c r="V78" s="33">
        <v>1</v>
      </c>
      <c r="W78" s="33" t="str">
        <f>IF(U78=Ergebnis!$C$4,0,(IF(U78=Ergebnis!$C$5,1,"x")))</f>
        <v>x</v>
      </c>
    </row>
    <row r="79" spans="1:23" ht="14.45" customHeight="1" x14ac:dyDescent="0.25">
      <c r="A79" s="35">
        <f t="shared" si="11"/>
        <v>74</v>
      </c>
      <c r="B79" s="35"/>
      <c r="C79" s="84"/>
      <c r="D79" s="84"/>
      <c r="E79" s="84"/>
      <c r="F79" s="85"/>
      <c r="G79" s="31"/>
      <c r="H79" s="31"/>
      <c r="I79" s="18" t="str">
        <f t="shared" si="12"/>
        <v/>
      </c>
      <c r="J79" s="18" t="str">
        <f t="shared" si="10"/>
        <v/>
      </c>
      <c r="K79" s="19" t="str">
        <f>IF(ISNA(VLOOKUP(J79,Risikoberechnung!$A$2:$B$13,2,FALSE)),"x",VLOOKUP(J79,Risikoberechnung!$A$2:$B$13,2,FALSE))</f>
        <v>x</v>
      </c>
      <c r="L79" s="30"/>
      <c r="M79" s="85"/>
      <c r="N79" s="31"/>
      <c r="O79" s="31"/>
      <c r="P79" s="18" t="str">
        <f t="shared" si="13"/>
        <v/>
      </c>
      <c r="Q79" s="18" t="str">
        <f t="shared" si="1"/>
        <v/>
      </c>
      <c r="R79" s="19" t="str">
        <f>IF(ISNA(VLOOKUP(Q79,Risikoberechnung!$A$2:$B$13,2,FALSE)),"x",VLOOKUP(Q79,Risikoberechnung!$A$2:$B$13,2,FALSE))</f>
        <v>x</v>
      </c>
      <c r="S79" s="30"/>
      <c r="T79" s="32"/>
      <c r="U79" s="86"/>
      <c r="V79" s="33">
        <v>1</v>
      </c>
      <c r="W79" s="33" t="str">
        <f>IF(U79=Ergebnis!$C$4,0,(IF(U79=Ergebnis!$C$5,1,"x")))</f>
        <v>x</v>
      </c>
    </row>
    <row r="80" spans="1:23" ht="14.45" customHeight="1" x14ac:dyDescent="0.25">
      <c r="A80" s="35">
        <f t="shared" si="11"/>
        <v>75</v>
      </c>
      <c r="B80" s="35"/>
      <c r="C80" s="84"/>
      <c r="D80" s="84"/>
      <c r="E80" s="84"/>
      <c r="F80" s="85"/>
      <c r="G80" s="31"/>
      <c r="H80" s="31"/>
      <c r="I80" s="18" t="str">
        <f t="shared" si="12"/>
        <v/>
      </c>
      <c r="J80" s="18" t="str">
        <f t="shared" si="10"/>
        <v/>
      </c>
      <c r="K80" s="19" t="str">
        <f>IF(ISNA(VLOOKUP(J80,Risikoberechnung!$A$2:$B$13,2,FALSE)),"x",VLOOKUP(J80,Risikoberechnung!$A$2:$B$13,2,FALSE))</f>
        <v>x</v>
      </c>
      <c r="L80" s="30"/>
      <c r="M80" s="85"/>
      <c r="N80" s="31"/>
      <c r="O80" s="31"/>
      <c r="P80" s="18" t="str">
        <f t="shared" si="13"/>
        <v/>
      </c>
      <c r="Q80" s="18" t="str">
        <f t="shared" si="1"/>
        <v/>
      </c>
      <c r="R80" s="19" t="str">
        <f>IF(ISNA(VLOOKUP(Q80,Risikoberechnung!$A$2:$B$13,2,FALSE)),"x",VLOOKUP(Q80,Risikoberechnung!$A$2:$B$13,2,FALSE))</f>
        <v>x</v>
      </c>
      <c r="S80" s="30"/>
      <c r="T80" s="32"/>
      <c r="U80" s="86"/>
      <c r="V80" s="33">
        <v>1</v>
      </c>
      <c r="W80" s="33" t="str">
        <f>IF(U80=Ergebnis!$C$4,0,(IF(U80=Ergebnis!$C$5,1,"x")))</f>
        <v>x</v>
      </c>
    </row>
    <row r="81" spans="1:23" ht="14.45" customHeight="1" x14ac:dyDescent="0.25">
      <c r="A81" s="35">
        <f t="shared" si="11"/>
        <v>76</v>
      </c>
      <c r="B81" s="35"/>
      <c r="C81" s="84"/>
      <c r="D81" s="84"/>
      <c r="E81" s="84"/>
      <c r="F81" s="85"/>
      <c r="G81" s="31"/>
      <c r="H81" s="31"/>
      <c r="I81" s="18" t="str">
        <f t="shared" si="12"/>
        <v/>
      </c>
      <c r="J81" s="18" t="str">
        <f t="shared" si="10"/>
        <v/>
      </c>
      <c r="K81" s="19" t="str">
        <f>IF(ISNA(VLOOKUP(J81,Risikoberechnung!$A$2:$B$13,2,FALSE)),"x",VLOOKUP(J81,Risikoberechnung!$A$2:$B$13,2,FALSE))</f>
        <v>x</v>
      </c>
      <c r="L81" s="30"/>
      <c r="M81" s="85"/>
      <c r="N81" s="31"/>
      <c r="O81" s="31"/>
      <c r="P81" s="18" t="str">
        <f t="shared" si="13"/>
        <v/>
      </c>
      <c r="Q81" s="18" t="str">
        <f t="shared" si="1"/>
        <v/>
      </c>
      <c r="R81" s="19" t="str">
        <f>IF(ISNA(VLOOKUP(Q81,Risikoberechnung!$A$2:$B$13,2,FALSE)),"x",VLOOKUP(Q81,Risikoberechnung!$A$2:$B$13,2,FALSE))</f>
        <v>x</v>
      </c>
      <c r="S81" s="30"/>
      <c r="T81" s="32"/>
      <c r="U81" s="86"/>
      <c r="V81" s="33">
        <v>1</v>
      </c>
      <c r="W81" s="33" t="str">
        <f>IF(U81=Ergebnis!$C$4,0,(IF(U81=Ergebnis!$C$5,1,"x")))</f>
        <v>x</v>
      </c>
    </row>
    <row r="82" spans="1:23" ht="14.45" customHeight="1" x14ac:dyDescent="0.25">
      <c r="A82" s="35">
        <f t="shared" si="11"/>
        <v>77</v>
      </c>
      <c r="B82" s="35"/>
      <c r="C82" s="84"/>
      <c r="D82" s="84"/>
      <c r="E82" s="84"/>
      <c r="F82" s="85"/>
      <c r="G82" s="31"/>
      <c r="H82" s="31"/>
      <c r="I82" s="18" t="str">
        <f t="shared" si="12"/>
        <v/>
      </c>
      <c r="J82" s="18" t="str">
        <f t="shared" si="10"/>
        <v/>
      </c>
      <c r="K82" s="19" t="str">
        <f>IF(ISNA(VLOOKUP(J82,Risikoberechnung!$A$2:$B$13,2,FALSE)),"x",VLOOKUP(J82,Risikoberechnung!$A$2:$B$13,2,FALSE))</f>
        <v>x</v>
      </c>
      <c r="L82" s="30"/>
      <c r="M82" s="85"/>
      <c r="N82" s="31"/>
      <c r="O82" s="31"/>
      <c r="P82" s="18" t="str">
        <f t="shared" si="13"/>
        <v/>
      </c>
      <c r="Q82" s="18" t="str">
        <f t="shared" si="1"/>
        <v/>
      </c>
      <c r="R82" s="19" t="str">
        <f>IF(ISNA(VLOOKUP(Q82,Risikoberechnung!$A$2:$B$13,2,FALSE)),"x",VLOOKUP(Q82,Risikoberechnung!$A$2:$B$13,2,FALSE))</f>
        <v>x</v>
      </c>
      <c r="S82" s="30"/>
      <c r="T82" s="32"/>
      <c r="U82" s="86"/>
      <c r="V82" s="33">
        <v>1</v>
      </c>
      <c r="W82" s="33" t="str">
        <f>IF(U82=Ergebnis!$C$4,0,(IF(U82=Ergebnis!$C$5,1,"x")))</f>
        <v>x</v>
      </c>
    </row>
    <row r="83" spans="1:23" ht="14.45" customHeight="1" x14ac:dyDescent="0.25">
      <c r="A83" s="35">
        <f t="shared" si="11"/>
        <v>78</v>
      </c>
      <c r="B83" s="35"/>
      <c r="C83" s="84"/>
      <c r="D83" s="84"/>
      <c r="E83" s="84"/>
      <c r="F83" s="85"/>
      <c r="G83" s="31"/>
      <c r="H83" s="31"/>
      <c r="I83" s="18" t="str">
        <f t="shared" si="12"/>
        <v/>
      </c>
      <c r="J83" s="18" t="str">
        <f t="shared" si="10"/>
        <v/>
      </c>
      <c r="K83" s="19" t="str">
        <f>IF(ISNA(VLOOKUP(J83,Risikoberechnung!$A$2:$B$13,2,FALSE)),"x",VLOOKUP(J83,Risikoberechnung!$A$2:$B$13,2,FALSE))</f>
        <v>x</v>
      </c>
      <c r="L83" s="30"/>
      <c r="M83" s="85"/>
      <c r="N83" s="31"/>
      <c r="O83" s="31"/>
      <c r="P83" s="18" t="str">
        <f t="shared" si="13"/>
        <v/>
      </c>
      <c r="Q83" s="18" t="str">
        <f t="shared" si="1"/>
        <v/>
      </c>
      <c r="R83" s="19" t="str">
        <f>IF(ISNA(VLOOKUP(Q83,Risikoberechnung!$A$2:$B$13,2,FALSE)),"x",VLOOKUP(Q83,Risikoberechnung!$A$2:$B$13,2,FALSE))</f>
        <v>x</v>
      </c>
      <c r="S83" s="30"/>
      <c r="T83" s="32"/>
      <c r="U83" s="86"/>
      <c r="V83" s="33">
        <v>1</v>
      </c>
      <c r="W83" s="33" t="str">
        <f>IF(U83=Ergebnis!$C$4,0,(IF(U83=Ergebnis!$C$5,1,"x")))</f>
        <v>x</v>
      </c>
    </row>
    <row r="84" spans="1:23" ht="14.45" customHeight="1" x14ac:dyDescent="0.25">
      <c r="A84" s="35">
        <f t="shared" si="11"/>
        <v>79</v>
      </c>
      <c r="B84" s="35"/>
      <c r="C84" s="84"/>
      <c r="D84" s="84"/>
      <c r="E84" s="84"/>
      <c r="F84" s="85"/>
      <c r="G84" s="31"/>
      <c r="H84" s="31"/>
      <c r="I84" s="18" t="str">
        <f t="shared" si="12"/>
        <v/>
      </c>
      <c r="J84" s="18" t="str">
        <f t="shared" si="10"/>
        <v/>
      </c>
      <c r="K84" s="19" t="str">
        <f>IF(ISNA(VLOOKUP(J84,Risikoberechnung!$A$2:$B$13,2,FALSE)),"x",VLOOKUP(J84,Risikoberechnung!$A$2:$B$13,2,FALSE))</f>
        <v>x</v>
      </c>
      <c r="L84" s="30"/>
      <c r="M84" s="85"/>
      <c r="N84" s="31"/>
      <c r="O84" s="31"/>
      <c r="P84" s="18" t="str">
        <f t="shared" si="13"/>
        <v/>
      </c>
      <c r="Q84" s="18" t="str">
        <f t="shared" si="1"/>
        <v/>
      </c>
      <c r="R84" s="19" t="str">
        <f>IF(ISNA(VLOOKUP(Q84,Risikoberechnung!$A$2:$B$13,2,FALSE)),"x",VLOOKUP(Q84,Risikoberechnung!$A$2:$B$13,2,FALSE))</f>
        <v>x</v>
      </c>
      <c r="S84" s="30"/>
      <c r="T84" s="32"/>
      <c r="U84" s="86"/>
      <c r="V84" s="33">
        <v>1</v>
      </c>
      <c r="W84" s="33" t="str">
        <f>IF(U84=Ergebnis!$C$4,0,(IF(U84=Ergebnis!$C$5,1,"x")))</f>
        <v>x</v>
      </c>
    </row>
    <row r="85" spans="1:23" ht="14.45" customHeight="1" x14ac:dyDescent="0.25">
      <c r="A85" s="35">
        <f t="shared" si="11"/>
        <v>80</v>
      </c>
      <c r="B85" s="35"/>
      <c r="C85" s="84"/>
      <c r="D85" s="84"/>
      <c r="E85" s="84"/>
      <c r="F85" s="85"/>
      <c r="G85" s="31"/>
      <c r="H85" s="31"/>
      <c r="I85" s="18" t="str">
        <f t="shared" si="12"/>
        <v/>
      </c>
      <c r="J85" s="18" t="str">
        <f t="shared" si="10"/>
        <v/>
      </c>
      <c r="K85" s="19" t="str">
        <f>IF(ISNA(VLOOKUP(J85,Risikoberechnung!$A$2:$B$13,2,FALSE)),"x",VLOOKUP(J85,Risikoberechnung!$A$2:$B$13,2,FALSE))</f>
        <v>x</v>
      </c>
      <c r="L85" s="30"/>
      <c r="M85" s="85"/>
      <c r="N85" s="31"/>
      <c r="O85" s="31"/>
      <c r="P85" s="18" t="str">
        <f t="shared" si="13"/>
        <v/>
      </c>
      <c r="Q85" s="18" t="str">
        <f t="shared" si="1"/>
        <v/>
      </c>
      <c r="R85" s="19" t="str">
        <f>IF(ISNA(VLOOKUP(Q85,Risikoberechnung!$A$2:$B$13,2,FALSE)),"x",VLOOKUP(Q85,Risikoberechnung!$A$2:$B$13,2,FALSE))</f>
        <v>x</v>
      </c>
      <c r="S85" s="30"/>
      <c r="T85" s="32"/>
      <c r="U85" s="86"/>
      <c r="V85" s="33">
        <v>1</v>
      </c>
      <c r="W85" s="33" t="str">
        <f>IF(U85=Ergebnis!$C$4,0,(IF(U85=Ergebnis!$C$5,1,"x")))</f>
        <v>x</v>
      </c>
    </row>
    <row r="86" spans="1:23" ht="14.45" customHeight="1" x14ac:dyDescent="0.25">
      <c r="A86" s="35">
        <f t="shared" si="11"/>
        <v>81</v>
      </c>
      <c r="B86" s="35"/>
      <c r="C86" s="84"/>
      <c r="D86" s="84"/>
      <c r="E86" s="84"/>
      <c r="F86" s="85"/>
      <c r="G86" s="31"/>
      <c r="H86" s="31"/>
      <c r="I86" s="18" t="str">
        <f t="shared" si="12"/>
        <v/>
      </c>
      <c r="J86" s="18" t="str">
        <f t="shared" si="10"/>
        <v/>
      </c>
      <c r="K86" s="19" t="str">
        <f>IF(ISNA(VLOOKUP(J86,Risikoberechnung!$A$2:$B$13,2,FALSE)),"x",VLOOKUP(J86,Risikoberechnung!$A$2:$B$13,2,FALSE))</f>
        <v>x</v>
      </c>
      <c r="L86" s="30"/>
      <c r="M86" s="85"/>
      <c r="N86" s="31"/>
      <c r="O86" s="31"/>
      <c r="P86" s="18" t="str">
        <f t="shared" si="13"/>
        <v/>
      </c>
      <c r="Q86" s="18" t="str">
        <f t="shared" si="1"/>
        <v/>
      </c>
      <c r="R86" s="19" t="str">
        <f>IF(ISNA(VLOOKUP(Q86,Risikoberechnung!$A$2:$B$13,2,FALSE)),"x",VLOOKUP(Q86,Risikoberechnung!$A$2:$B$13,2,FALSE))</f>
        <v>x</v>
      </c>
      <c r="S86" s="30"/>
      <c r="T86" s="32"/>
      <c r="U86" s="86"/>
      <c r="V86" s="33">
        <v>1</v>
      </c>
      <c r="W86" s="33" t="str">
        <f>IF(U86=Ergebnis!$C$4,0,(IF(U86=Ergebnis!$C$5,1,"x")))</f>
        <v>x</v>
      </c>
    </row>
    <row r="87" spans="1:23" ht="14.45" customHeight="1" x14ac:dyDescent="0.25">
      <c r="A87" s="35">
        <f t="shared" si="11"/>
        <v>82</v>
      </c>
      <c r="B87" s="35"/>
      <c r="C87" s="84"/>
      <c r="D87" s="84"/>
      <c r="E87" s="84"/>
      <c r="F87" s="85"/>
      <c r="G87" s="31"/>
      <c r="H87" s="31"/>
      <c r="I87" s="18" t="str">
        <f t="shared" si="12"/>
        <v/>
      </c>
      <c r="J87" s="18" t="str">
        <f t="shared" si="10"/>
        <v/>
      </c>
      <c r="K87" s="19" t="str">
        <f>IF(ISNA(VLOOKUP(J87,Risikoberechnung!$A$2:$B$13,2,FALSE)),"x",VLOOKUP(J87,Risikoberechnung!$A$2:$B$13,2,FALSE))</f>
        <v>x</v>
      </c>
      <c r="L87" s="30"/>
      <c r="M87" s="85"/>
      <c r="N87" s="31"/>
      <c r="O87" s="31"/>
      <c r="P87" s="18" t="str">
        <f t="shared" si="13"/>
        <v/>
      </c>
      <c r="Q87" s="18" t="str">
        <f t="shared" si="1"/>
        <v/>
      </c>
      <c r="R87" s="19" t="str">
        <f>IF(ISNA(VLOOKUP(Q87,Risikoberechnung!$A$2:$B$13,2,FALSE)),"x",VLOOKUP(Q87,Risikoberechnung!$A$2:$B$13,2,FALSE))</f>
        <v>x</v>
      </c>
      <c r="S87" s="30"/>
      <c r="T87" s="32"/>
      <c r="U87" s="86"/>
      <c r="V87" s="33">
        <v>1</v>
      </c>
      <c r="W87" s="33" t="str">
        <f>IF(U87=Ergebnis!$C$4,0,(IF(U87=Ergebnis!$C$5,1,"x")))</f>
        <v>x</v>
      </c>
    </row>
    <row r="88" spans="1:23" ht="14.45" customHeight="1" x14ac:dyDescent="0.25">
      <c r="A88" s="35">
        <f t="shared" si="11"/>
        <v>83</v>
      </c>
      <c r="B88" s="35"/>
      <c r="C88" s="84"/>
      <c r="D88" s="84"/>
      <c r="E88" s="84"/>
      <c r="F88" s="85"/>
      <c r="G88" s="31"/>
      <c r="H88" s="31"/>
      <c r="I88" s="18" t="str">
        <f t="shared" si="12"/>
        <v/>
      </c>
      <c r="J88" s="18" t="str">
        <f t="shared" si="10"/>
        <v/>
      </c>
      <c r="K88" s="19" t="str">
        <f>IF(ISNA(VLOOKUP(J88,Risikoberechnung!$A$2:$B$13,2,FALSE)),"x",VLOOKUP(J88,Risikoberechnung!$A$2:$B$13,2,FALSE))</f>
        <v>x</v>
      </c>
      <c r="L88" s="30"/>
      <c r="M88" s="85"/>
      <c r="N88" s="31"/>
      <c r="O88" s="31"/>
      <c r="P88" s="18" t="str">
        <f t="shared" si="13"/>
        <v/>
      </c>
      <c r="Q88" s="18" t="str">
        <f t="shared" si="1"/>
        <v/>
      </c>
      <c r="R88" s="19" t="str">
        <f>IF(ISNA(VLOOKUP(Q88,Risikoberechnung!$A$2:$B$13,2,FALSE)),"x",VLOOKUP(Q88,Risikoberechnung!$A$2:$B$13,2,FALSE))</f>
        <v>x</v>
      </c>
      <c r="S88" s="30"/>
      <c r="T88" s="32"/>
      <c r="U88" s="86"/>
      <c r="V88" s="33">
        <v>1</v>
      </c>
      <c r="W88" s="33" t="str">
        <f>IF(U88=Ergebnis!$C$4,0,(IF(U88=Ergebnis!$C$5,1,"x")))</f>
        <v>x</v>
      </c>
    </row>
    <row r="89" spans="1:23" ht="14.45" customHeight="1" x14ac:dyDescent="0.25">
      <c r="A89" s="35">
        <f t="shared" si="11"/>
        <v>84</v>
      </c>
      <c r="B89" s="35"/>
      <c r="C89" s="84"/>
      <c r="D89" s="84"/>
      <c r="E89" s="84"/>
      <c r="F89" s="85"/>
      <c r="G89" s="31"/>
      <c r="H89" s="31"/>
      <c r="I89" s="18" t="str">
        <f t="shared" si="12"/>
        <v/>
      </c>
      <c r="J89" s="18" t="str">
        <f t="shared" si="10"/>
        <v/>
      </c>
      <c r="K89" s="19" t="str">
        <f>IF(ISNA(VLOOKUP(J89,Risikoberechnung!$A$2:$B$13,2,FALSE)),"x",VLOOKUP(J89,Risikoberechnung!$A$2:$B$13,2,FALSE))</f>
        <v>x</v>
      </c>
      <c r="L89" s="30"/>
      <c r="M89" s="85"/>
      <c r="N89" s="31"/>
      <c r="O89" s="31"/>
      <c r="P89" s="18" t="str">
        <f t="shared" si="13"/>
        <v/>
      </c>
      <c r="Q89" s="18" t="str">
        <f t="shared" si="1"/>
        <v/>
      </c>
      <c r="R89" s="19" t="str">
        <f>IF(ISNA(VLOOKUP(Q89,Risikoberechnung!$A$2:$B$13,2,FALSE)),"x",VLOOKUP(Q89,Risikoberechnung!$A$2:$B$13,2,FALSE))</f>
        <v>x</v>
      </c>
      <c r="S89" s="30"/>
      <c r="T89" s="32"/>
      <c r="U89" s="86"/>
      <c r="V89" s="33">
        <v>1</v>
      </c>
      <c r="W89" s="33" t="str">
        <f>IF(U89=Ergebnis!$C$4,0,(IF(U89=Ergebnis!$C$5,1,"x")))</f>
        <v>x</v>
      </c>
    </row>
    <row r="90" spans="1:23" ht="14.45" customHeight="1" x14ac:dyDescent="0.25">
      <c r="A90" s="35">
        <f t="shared" si="11"/>
        <v>85</v>
      </c>
      <c r="B90" s="35"/>
      <c r="C90" s="84"/>
      <c r="D90" s="84"/>
      <c r="E90" s="84"/>
      <c r="F90" s="85"/>
      <c r="G90" s="31"/>
      <c r="H90" s="31"/>
      <c r="I90" s="18" t="str">
        <f t="shared" si="12"/>
        <v/>
      </c>
      <c r="J90" s="18" t="str">
        <f t="shared" si="10"/>
        <v/>
      </c>
      <c r="K90" s="19" t="str">
        <f>IF(ISNA(VLOOKUP(J90,Risikoberechnung!$A$2:$B$13,2,FALSE)),"x",VLOOKUP(J90,Risikoberechnung!$A$2:$B$13,2,FALSE))</f>
        <v>x</v>
      </c>
      <c r="L90" s="30"/>
      <c r="M90" s="85"/>
      <c r="N90" s="31"/>
      <c r="O90" s="31"/>
      <c r="P90" s="18" t="str">
        <f t="shared" si="13"/>
        <v/>
      </c>
      <c r="Q90" s="18" t="str">
        <f t="shared" si="1"/>
        <v/>
      </c>
      <c r="R90" s="19" t="str">
        <f>IF(ISNA(VLOOKUP(Q90,Risikoberechnung!$A$2:$B$13,2,FALSE)),"x",VLOOKUP(Q90,Risikoberechnung!$A$2:$B$13,2,FALSE))</f>
        <v>x</v>
      </c>
      <c r="S90" s="30"/>
      <c r="T90" s="32"/>
      <c r="U90" s="86"/>
      <c r="V90" s="33">
        <v>1</v>
      </c>
      <c r="W90" s="33" t="str">
        <f>IF(U90=Ergebnis!$C$4,0,(IF(U90=Ergebnis!$C$5,1,"x")))</f>
        <v>x</v>
      </c>
    </row>
    <row r="91" spans="1:23" ht="14.45" customHeight="1" x14ac:dyDescent="0.25">
      <c r="A91" s="35">
        <f t="shared" si="11"/>
        <v>86</v>
      </c>
      <c r="B91" s="35"/>
      <c r="C91" s="84"/>
      <c r="D91" s="84"/>
      <c r="E91" s="84"/>
      <c r="F91" s="85"/>
      <c r="G91" s="31"/>
      <c r="H91" s="31"/>
      <c r="I91" s="18" t="str">
        <f t="shared" si="12"/>
        <v/>
      </c>
      <c r="J91" s="18" t="str">
        <f t="shared" si="10"/>
        <v/>
      </c>
      <c r="K91" s="19" t="str">
        <f>IF(ISNA(VLOOKUP(J91,Risikoberechnung!$A$2:$B$13,2,FALSE)),"x",VLOOKUP(J91,Risikoberechnung!$A$2:$B$13,2,FALSE))</f>
        <v>x</v>
      </c>
      <c r="L91" s="30"/>
      <c r="M91" s="85"/>
      <c r="N91" s="31"/>
      <c r="O91" s="31"/>
      <c r="P91" s="18" t="str">
        <f t="shared" si="13"/>
        <v/>
      </c>
      <c r="Q91" s="18" t="str">
        <f t="shared" si="1"/>
        <v/>
      </c>
      <c r="R91" s="19" t="str">
        <f>IF(ISNA(VLOOKUP(Q91,Risikoberechnung!$A$2:$B$13,2,FALSE)),"x",VLOOKUP(Q91,Risikoberechnung!$A$2:$B$13,2,FALSE))</f>
        <v>x</v>
      </c>
      <c r="S91" s="30"/>
      <c r="T91" s="32"/>
      <c r="U91" s="86"/>
      <c r="V91" s="33">
        <v>1</v>
      </c>
      <c r="W91" s="33" t="str">
        <f>IF(U91=Ergebnis!$C$4,0,(IF(U91=Ergebnis!$C$5,1,"x")))</f>
        <v>x</v>
      </c>
    </row>
    <row r="92" spans="1:23" ht="14.45" customHeight="1" x14ac:dyDescent="0.25">
      <c r="A92" s="35">
        <f t="shared" si="11"/>
        <v>87</v>
      </c>
      <c r="B92" s="35"/>
      <c r="C92" s="84"/>
      <c r="D92" s="84"/>
      <c r="E92" s="84"/>
      <c r="F92" s="85"/>
      <c r="G92" s="31"/>
      <c r="H92" s="31"/>
      <c r="I92" s="18" t="str">
        <f t="shared" si="12"/>
        <v/>
      </c>
      <c r="J92" s="18" t="str">
        <f t="shared" si="10"/>
        <v/>
      </c>
      <c r="K92" s="19" t="str">
        <f>IF(ISNA(VLOOKUP(J92,Risikoberechnung!$A$2:$B$13,2,FALSE)),"x",VLOOKUP(J92,Risikoberechnung!$A$2:$B$13,2,FALSE))</f>
        <v>x</v>
      </c>
      <c r="L92" s="30"/>
      <c r="M92" s="85"/>
      <c r="N92" s="31"/>
      <c r="O92" s="31"/>
      <c r="P92" s="18" t="str">
        <f t="shared" si="13"/>
        <v/>
      </c>
      <c r="Q92" s="18" t="str">
        <f t="shared" si="1"/>
        <v/>
      </c>
      <c r="R92" s="19" t="str">
        <f>IF(ISNA(VLOOKUP(Q92,Risikoberechnung!$A$2:$B$13,2,FALSE)),"x",VLOOKUP(Q92,Risikoberechnung!$A$2:$B$13,2,FALSE))</f>
        <v>x</v>
      </c>
      <c r="S92" s="30"/>
      <c r="T92" s="32"/>
      <c r="U92" s="86"/>
      <c r="V92" s="33">
        <v>1</v>
      </c>
      <c r="W92" s="33" t="str">
        <f>IF(U92=Ergebnis!$C$4,0,(IF(U92=Ergebnis!$C$5,1,"x")))</f>
        <v>x</v>
      </c>
    </row>
    <row r="93" spans="1:23" ht="14.45" customHeight="1" x14ac:dyDescent="0.25">
      <c r="A93" s="35">
        <f t="shared" si="11"/>
        <v>88</v>
      </c>
      <c r="B93" s="35"/>
      <c r="C93" s="84"/>
      <c r="D93" s="84"/>
      <c r="E93" s="84"/>
      <c r="F93" s="85"/>
      <c r="G93" s="31"/>
      <c r="H93" s="31"/>
      <c r="I93" s="18" t="str">
        <f t="shared" si="12"/>
        <v/>
      </c>
      <c r="J93" s="18" t="str">
        <f t="shared" si="10"/>
        <v/>
      </c>
      <c r="K93" s="19" t="str">
        <f>IF(ISNA(VLOOKUP(J93,Risikoberechnung!$A$2:$B$13,2,FALSE)),"x",VLOOKUP(J93,Risikoberechnung!$A$2:$B$13,2,FALSE))</f>
        <v>x</v>
      </c>
      <c r="L93" s="30"/>
      <c r="M93" s="85"/>
      <c r="N93" s="31"/>
      <c r="O93" s="31"/>
      <c r="P93" s="18" t="str">
        <f t="shared" si="13"/>
        <v/>
      </c>
      <c r="Q93" s="18" t="str">
        <f t="shared" si="1"/>
        <v/>
      </c>
      <c r="R93" s="19" t="str">
        <f>IF(ISNA(VLOOKUP(Q93,Risikoberechnung!$A$2:$B$13,2,FALSE)),"x",VLOOKUP(Q93,Risikoberechnung!$A$2:$B$13,2,FALSE))</f>
        <v>x</v>
      </c>
      <c r="S93" s="30"/>
      <c r="T93" s="32"/>
      <c r="U93" s="86"/>
      <c r="V93" s="33">
        <v>1</v>
      </c>
      <c r="W93" s="33" t="str">
        <f>IF(U93=Ergebnis!$C$4,0,(IF(U93=Ergebnis!$C$5,1,"x")))</f>
        <v>x</v>
      </c>
    </row>
    <row r="94" spans="1:23" ht="14.45" customHeight="1" x14ac:dyDescent="0.25">
      <c r="A94" s="35">
        <f t="shared" si="11"/>
        <v>89</v>
      </c>
      <c r="B94" s="35"/>
      <c r="C94" s="84"/>
      <c r="D94" s="84"/>
      <c r="E94" s="84"/>
      <c r="F94" s="85"/>
      <c r="G94" s="31"/>
      <c r="H94" s="31"/>
      <c r="I94" s="18" t="str">
        <f t="shared" si="12"/>
        <v/>
      </c>
      <c r="J94" s="18" t="str">
        <f t="shared" si="10"/>
        <v/>
      </c>
      <c r="K94" s="19" t="str">
        <f>IF(ISNA(VLOOKUP(J94,Risikoberechnung!$A$2:$B$13,2,FALSE)),"x",VLOOKUP(J94,Risikoberechnung!$A$2:$B$13,2,FALSE))</f>
        <v>x</v>
      </c>
      <c r="L94" s="30"/>
      <c r="M94" s="85"/>
      <c r="N94" s="31"/>
      <c r="O94" s="31"/>
      <c r="P94" s="18" t="str">
        <f t="shared" si="13"/>
        <v/>
      </c>
      <c r="Q94" s="18" t="str">
        <f t="shared" si="1"/>
        <v/>
      </c>
      <c r="R94" s="19" t="str">
        <f>IF(ISNA(VLOOKUP(Q94,Risikoberechnung!$A$2:$B$13,2,FALSE)),"x",VLOOKUP(Q94,Risikoberechnung!$A$2:$B$13,2,FALSE))</f>
        <v>x</v>
      </c>
      <c r="S94" s="30"/>
      <c r="T94" s="32"/>
      <c r="U94" s="86"/>
      <c r="V94" s="33">
        <v>1</v>
      </c>
      <c r="W94" s="33" t="str">
        <f>IF(U94=Ergebnis!$C$4,0,(IF(U94=Ergebnis!$C$5,1,"x")))</f>
        <v>x</v>
      </c>
    </row>
    <row r="95" spans="1:23" ht="14.45" customHeight="1" x14ac:dyDescent="0.25">
      <c r="A95" s="35">
        <f t="shared" si="11"/>
        <v>90</v>
      </c>
      <c r="B95" s="35"/>
      <c r="C95" s="84"/>
      <c r="D95" s="84"/>
      <c r="E95" s="84"/>
      <c r="F95" s="85"/>
      <c r="G95" s="31"/>
      <c r="H95" s="31"/>
      <c r="I95" s="18" t="str">
        <f t="shared" si="12"/>
        <v/>
      </c>
      <c r="J95" s="18" t="str">
        <f t="shared" si="10"/>
        <v/>
      </c>
      <c r="K95" s="19" t="str">
        <f>IF(ISNA(VLOOKUP(J95,Risikoberechnung!$A$2:$B$13,2,FALSE)),"x",VLOOKUP(J95,Risikoberechnung!$A$2:$B$13,2,FALSE))</f>
        <v>x</v>
      </c>
      <c r="L95" s="30"/>
      <c r="M95" s="85"/>
      <c r="N95" s="31"/>
      <c r="O95" s="31"/>
      <c r="P95" s="18" t="str">
        <f t="shared" si="13"/>
        <v/>
      </c>
      <c r="Q95" s="18" t="str">
        <f t="shared" si="1"/>
        <v/>
      </c>
      <c r="R95" s="19" t="str">
        <f>IF(ISNA(VLOOKUP(Q95,Risikoberechnung!$A$2:$B$13,2,FALSE)),"x",VLOOKUP(Q95,Risikoberechnung!$A$2:$B$13,2,FALSE))</f>
        <v>x</v>
      </c>
      <c r="S95" s="30"/>
      <c r="T95" s="32"/>
      <c r="U95" s="86"/>
      <c r="V95" s="33">
        <v>1</v>
      </c>
      <c r="W95" s="33" t="str">
        <f>IF(U95=Ergebnis!$C$4,0,(IF(U95=Ergebnis!$C$5,1,"x")))</f>
        <v>x</v>
      </c>
    </row>
    <row r="96" spans="1:23" ht="14.45" customHeight="1" x14ac:dyDescent="0.25">
      <c r="A96" s="35">
        <f t="shared" si="11"/>
        <v>91</v>
      </c>
      <c r="B96" s="35"/>
      <c r="C96" s="84"/>
      <c r="D96" s="84"/>
      <c r="E96" s="84"/>
      <c r="F96" s="85"/>
      <c r="G96" s="31"/>
      <c r="H96" s="31"/>
      <c r="I96" s="18" t="str">
        <f t="shared" si="12"/>
        <v/>
      </c>
      <c r="J96" s="18" t="str">
        <f t="shared" si="10"/>
        <v/>
      </c>
      <c r="K96" s="19" t="str">
        <f>IF(ISNA(VLOOKUP(J96,Risikoberechnung!$A$2:$B$13,2,FALSE)),"x",VLOOKUP(J96,Risikoberechnung!$A$2:$B$13,2,FALSE))</f>
        <v>x</v>
      </c>
      <c r="L96" s="30"/>
      <c r="M96" s="85"/>
      <c r="N96" s="31"/>
      <c r="O96" s="31"/>
      <c r="P96" s="18" t="str">
        <f t="shared" si="13"/>
        <v/>
      </c>
      <c r="Q96" s="18" t="str">
        <f t="shared" si="1"/>
        <v/>
      </c>
      <c r="R96" s="19" t="str">
        <f>IF(ISNA(VLOOKUP(Q96,Risikoberechnung!$A$2:$B$13,2,FALSE)),"x",VLOOKUP(Q96,Risikoberechnung!$A$2:$B$13,2,FALSE))</f>
        <v>x</v>
      </c>
      <c r="S96" s="30"/>
      <c r="T96" s="32"/>
      <c r="U96" s="86"/>
      <c r="V96" s="33">
        <v>1</v>
      </c>
      <c r="W96" s="33" t="str">
        <f>IF(U96=Ergebnis!$C$4,0,(IF(U96=Ergebnis!$C$5,1,"x")))</f>
        <v>x</v>
      </c>
    </row>
    <row r="97" spans="1:23" ht="14.45" customHeight="1" x14ac:dyDescent="0.25">
      <c r="A97" s="35">
        <f t="shared" si="11"/>
        <v>92</v>
      </c>
      <c r="B97" s="35"/>
      <c r="C97" s="84"/>
      <c r="D97" s="84"/>
      <c r="E97" s="84"/>
      <c r="F97" s="85"/>
      <c r="G97" s="31"/>
      <c r="H97" s="31"/>
      <c r="I97" s="18" t="str">
        <f t="shared" si="12"/>
        <v/>
      </c>
      <c r="J97" s="18" t="str">
        <f t="shared" si="10"/>
        <v/>
      </c>
      <c r="K97" s="19" t="str">
        <f>IF(ISNA(VLOOKUP(J97,Risikoberechnung!$A$2:$B$13,2,FALSE)),"x",VLOOKUP(J97,Risikoberechnung!$A$2:$B$13,2,FALSE))</f>
        <v>x</v>
      </c>
      <c r="L97" s="30"/>
      <c r="M97" s="85"/>
      <c r="N97" s="31"/>
      <c r="O97" s="31"/>
      <c r="P97" s="18" t="str">
        <f t="shared" si="13"/>
        <v/>
      </c>
      <c r="Q97" s="18" t="str">
        <f t="shared" si="1"/>
        <v/>
      </c>
      <c r="R97" s="19" t="str">
        <f>IF(ISNA(VLOOKUP(Q97,Risikoberechnung!$A$2:$B$13,2,FALSE)),"x",VLOOKUP(Q97,Risikoberechnung!$A$2:$B$13,2,FALSE))</f>
        <v>x</v>
      </c>
      <c r="S97" s="30"/>
      <c r="T97" s="32"/>
      <c r="U97" s="86"/>
      <c r="V97" s="33">
        <v>1</v>
      </c>
      <c r="W97" s="33" t="str">
        <f>IF(U97=Ergebnis!$C$4,0,(IF(U97=Ergebnis!$C$5,1,"x")))</f>
        <v>x</v>
      </c>
    </row>
    <row r="98" spans="1:23" ht="14.45" customHeight="1" x14ac:dyDescent="0.25">
      <c r="A98" s="35">
        <f t="shared" si="11"/>
        <v>93</v>
      </c>
      <c r="B98" s="35"/>
      <c r="C98" s="84"/>
      <c r="D98" s="84"/>
      <c r="E98" s="84"/>
      <c r="F98" s="85"/>
      <c r="G98" s="31"/>
      <c r="H98" s="31"/>
      <c r="I98" s="18" t="str">
        <f t="shared" si="12"/>
        <v/>
      </c>
      <c r="J98" s="18" t="str">
        <f t="shared" si="10"/>
        <v/>
      </c>
      <c r="K98" s="19" t="str">
        <f>IF(ISNA(VLOOKUP(J98,Risikoberechnung!$A$2:$B$13,2,FALSE)),"x",VLOOKUP(J98,Risikoberechnung!$A$2:$B$13,2,FALSE))</f>
        <v>x</v>
      </c>
      <c r="L98" s="30"/>
      <c r="M98" s="85"/>
      <c r="N98" s="31"/>
      <c r="O98" s="31"/>
      <c r="P98" s="18" t="str">
        <f t="shared" si="13"/>
        <v/>
      </c>
      <c r="Q98" s="18" t="str">
        <f t="shared" si="1"/>
        <v/>
      </c>
      <c r="R98" s="19" t="str">
        <f>IF(ISNA(VLOOKUP(Q98,Risikoberechnung!$A$2:$B$13,2,FALSE)),"x",VLOOKUP(Q98,Risikoberechnung!$A$2:$B$13,2,FALSE))</f>
        <v>x</v>
      </c>
      <c r="S98" s="30"/>
      <c r="T98" s="32"/>
      <c r="U98" s="86"/>
      <c r="V98" s="33">
        <v>1</v>
      </c>
      <c r="W98" s="33" t="str">
        <f>IF(U98=Ergebnis!$C$4,0,(IF(U98=Ergebnis!$C$5,1,"x")))</f>
        <v>x</v>
      </c>
    </row>
    <row r="99" spans="1:23" ht="14.45" customHeight="1" x14ac:dyDescent="0.25">
      <c r="A99" s="35">
        <f t="shared" si="11"/>
        <v>94</v>
      </c>
      <c r="B99" s="35"/>
      <c r="C99" s="84"/>
      <c r="D99" s="84"/>
      <c r="E99" s="84"/>
      <c r="F99" s="85"/>
      <c r="G99" s="31"/>
      <c r="H99" s="31"/>
      <c r="I99" s="18" t="str">
        <f t="shared" si="12"/>
        <v/>
      </c>
      <c r="J99" s="18" t="str">
        <f t="shared" si="10"/>
        <v/>
      </c>
      <c r="K99" s="19" t="str">
        <f>IF(ISNA(VLOOKUP(J99,Risikoberechnung!$A$2:$B$13,2,FALSE)),"x",VLOOKUP(J99,Risikoberechnung!$A$2:$B$13,2,FALSE))</f>
        <v>x</v>
      </c>
      <c r="L99" s="30"/>
      <c r="M99" s="85"/>
      <c r="N99" s="31"/>
      <c r="O99" s="31"/>
      <c r="P99" s="18" t="str">
        <f t="shared" si="13"/>
        <v/>
      </c>
      <c r="Q99" s="18" t="str">
        <f t="shared" si="1"/>
        <v/>
      </c>
      <c r="R99" s="19" t="str">
        <f>IF(ISNA(VLOOKUP(Q99,Risikoberechnung!$A$2:$B$13,2,FALSE)),"x",VLOOKUP(Q99,Risikoberechnung!$A$2:$B$13,2,FALSE))</f>
        <v>x</v>
      </c>
      <c r="S99" s="30"/>
      <c r="T99" s="32"/>
      <c r="U99" s="86"/>
      <c r="V99" s="33">
        <v>1</v>
      </c>
      <c r="W99" s="33" t="str">
        <f>IF(U99=Ergebnis!$C$4,0,(IF(U99=Ergebnis!$C$5,1,"x")))</f>
        <v>x</v>
      </c>
    </row>
    <row r="100" spans="1:23" ht="14.45" customHeight="1" x14ac:dyDescent="0.25">
      <c r="A100" s="35">
        <f t="shared" si="11"/>
        <v>95</v>
      </c>
      <c r="B100" s="35"/>
      <c r="C100" s="84"/>
      <c r="D100" s="84"/>
      <c r="E100" s="84"/>
      <c r="F100" s="85"/>
      <c r="G100" s="31"/>
      <c r="H100" s="31"/>
      <c r="I100" s="18" t="str">
        <f t="shared" si="12"/>
        <v/>
      </c>
      <c r="J100" s="18" t="str">
        <f t="shared" si="10"/>
        <v/>
      </c>
      <c r="K100" s="19" t="str">
        <f>IF(ISNA(VLOOKUP(J100,Risikoberechnung!$A$2:$B$13,2,FALSE)),"x",VLOOKUP(J100,Risikoberechnung!$A$2:$B$13,2,FALSE))</f>
        <v>x</v>
      </c>
      <c r="L100" s="30"/>
      <c r="M100" s="85"/>
      <c r="N100" s="31"/>
      <c r="O100" s="31"/>
      <c r="P100" s="18" t="str">
        <f t="shared" si="13"/>
        <v/>
      </c>
      <c r="Q100" s="18" t="str">
        <f t="shared" si="1"/>
        <v/>
      </c>
      <c r="R100" s="19" t="str">
        <f>IF(ISNA(VLOOKUP(Q100,Risikoberechnung!$A$2:$B$13,2,FALSE)),"x",VLOOKUP(Q100,Risikoberechnung!$A$2:$B$13,2,FALSE))</f>
        <v>x</v>
      </c>
      <c r="S100" s="30"/>
      <c r="T100" s="32"/>
      <c r="U100" s="86"/>
      <c r="V100" s="33">
        <v>1</v>
      </c>
      <c r="W100" s="33" t="str">
        <f>IF(U100=Ergebnis!$C$4,0,(IF(U100=Ergebnis!$C$5,1,"x")))</f>
        <v>x</v>
      </c>
    </row>
    <row r="101" spans="1:23" ht="14.45" customHeight="1" x14ac:dyDescent="0.25">
      <c r="A101" s="35">
        <f t="shared" si="11"/>
        <v>96</v>
      </c>
      <c r="B101" s="35"/>
      <c r="C101" s="84"/>
      <c r="D101" s="84"/>
      <c r="E101" s="84"/>
      <c r="F101" s="85"/>
      <c r="G101" s="31"/>
      <c r="H101" s="31"/>
      <c r="I101" s="18" t="str">
        <f t="shared" si="12"/>
        <v/>
      </c>
      <c r="J101" s="18" t="str">
        <f t="shared" si="10"/>
        <v/>
      </c>
      <c r="K101" s="19" t="str">
        <f>IF(ISNA(VLOOKUP(J101,Risikoberechnung!$A$2:$B$13,2,FALSE)),"x",VLOOKUP(J101,Risikoberechnung!$A$2:$B$13,2,FALSE))</f>
        <v>x</v>
      </c>
      <c r="L101" s="30"/>
      <c r="M101" s="85"/>
      <c r="N101" s="31"/>
      <c r="O101" s="31"/>
      <c r="P101" s="18" t="str">
        <f t="shared" si="13"/>
        <v/>
      </c>
      <c r="Q101" s="18" t="str">
        <f t="shared" si="1"/>
        <v/>
      </c>
      <c r="R101" s="19" t="str">
        <f>IF(ISNA(VLOOKUP(Q101,Risikoberechnung!$A$2:$B$13,2,FALSE)),"x",VLOOKUP(Q101,Risikoberechnung!$A$2:$B$13,2,FALSE))</f>
        <v>x</v>
      </c>
      <c r="S101" s="30"/>
      <c r="T101" s="32"/>
      <c r="U101" s="86"/>
      <c r="V101" s="33">
        <v>1</v>
      </c>
      <c r="W101" s="33" t="str">
        <f>IF(U101=Ergebnis!$C$4,0,(IF(U101=Ergebnis!$C$5,1,"x")))</f>
        <v>x</v>
      </c>
    </row>
    <row r="102" spans="1:23" ht="14.45" customHeight="1" x14ac:dyDescent="0.25">
      <c r="A102" s="35">
        <f t="shared" si="11"/>
        <v>97</v>
      </c>
      <c r="B102" s="35"/>
      <c r="C102" s="84"/>
      <c r="D102" s="84"/>
      <c r="E102" s="84"/>
      <c r="F102" s="85"/>
      <c r="G102" s="31"/>
      <c r="H102" s="31"/>
      <c r="I102" s="18" t="str">
        <f t="shared" si="12"/>
        <v/>
      </c>
      <c r="J102" s="18" t="str">
        <f t="shared" si="10"/>
        <v/>
      </c>
      <c r="K102" s="19" t="str">
        <f>IF(ISNA(VLOOKUP(J102,Risikoberechnung!$A$2:$B$13,2,FALSE)),"x",VLOOKUP(J102,Risikoberechnung!$A$2:$B$13,2,FALSE))</f>
        <v>x</v>
      </c>
      <c r="L102" s="30"/>
      <c r="M102" s="85"/>
      <c r="N102" s="31"/>
      <c r="O102" s="31"/>
      <c r="P102" s="18" t="str">
        <f t="shared" si="13"/>
        <v/>
      </c>
      <c r="Q102" s="18" t="str">
        <f t="shared" si="1"/>
        <v/>
      </c>
      <c r="R102" s="19" t="str">
        <f>IF(ISNA(VLOOKUP(Q102,Risikoberechnung!$A$2:$B$13,2,FALSE)),"x",VLOOKUP(Q102,Risikoberechnung!$A$2:$B$13,2,FALSE))</f>
        <v>x</v>
      </c>
      <c r="S102" s="30"/>
      <c r="T102" s="32"/>
      <c r="U102" s="86"/>
      <c r="V102" s="33">
        <v>1</v>
      </c>
      <c r="W102" s="33" t="str">
        <f>IF(U102=Ergebnis!$C$4,0,(IF(U102=Ergebnis!$C$5,1,"x")))</f>
        <v>x</v>
      </c>
    </row>
    <row r="103" spans="1:23" ht="14.45" customHeight="1" x14ac:dyDescent="0.25">
      <c r="A103" s="35">
        <f t="shared" si="11"/>
        <v>98</v>
      </c>
      <c r="B103" s="35"/>
      <c r="C103" s="84"/>
      <c r="D103" s="84"/>
      <c r="E103" s="84"/>
      <c r="F103" s="85"/>
      <c r="G103" s="31"/>
      <c r="H103" s="31"/>
      <c r="I103" s="18" t="str">
        <f t="shared" si="12"/>
        <v/>
      </c>
      <c r="J103" s="18" t="str">
        <f t="shared" si="10"/>
        <v/>
      </c>
      <c r="K103" s="19" t="str">
        <f>IF(ISNA(VLOOKUP(J103,Risikoberechnung!$A$2:$B$13,2,FALSE)),"x",VLOOKUP(J103,Risikoberechnung!$A$2:$B$13,2,FALSE))</f>
        <v>x</v>
      </c>
      <c r="L103" s="30"/>
      <c r="M103" s="85"/>
      <c r="N103" s="31"/>
      <c r="O103" s="31"/>
      <c r="P103" s="18" t="str">
        <f t="shared" si="13"/>
        <v/>
      </c>
      <c r="Q103" s="18" t="str">
        <f t="shared" si="1"/>
        <v/>
      </c>
      <c r="R103" s="19" t="str">
        <f>IF(ISNA(VLOOKUP(Q103,Risikoberechnung!$A$2:$B$13,2,FALSE)),"x",VLOOKUP(Q103,Risikoberechnung!$A$2:$B$13,2,FALSE))</f>
        <v>x</v>
      </c>
      <c r="S103" s="30"/>
      <c r="T103" s="32"/>
      <c r="U103" s="86"/>
      <c r="V103" s="33">
        <v>1</v>
      </c>
      <c r="W103" s="33" t="str">
        <f>IF(U103=Ergebnis!$C$4,0,(IF(U103=Ergebnis!$C$5,1,"x")))</f>
        <v>x</v>
      </c>
    </row>
    <row r="104" spans="1:23" ht="14.45" customHeight="1" x14ac:dyDescent="0.25">
      <c r="A104" s="35">
        <f t="shared" si="11"/>
        <v>99</v>
      </c>
      <c r="B104" s="35"/>
      <c r="C104" s="84"/>
      <c r="D104" s="84"/>
      <c r="E104" s="84"/>
      <c r="F104" s="85"/>
      <c r="G104" s="31"/>
      <c r="H104" s="31"/>
      <c r="I104" s="18" t="str">
        <f t="shared" si="12"/>
        <v/>
      </c>
      <c r="J104" s="18" t="str">
        <f t="shared" si="10"/>
        <v/>
      </c>
      <c r="K104" s="19" t="str">
        <f>IF(ISNA(VLOOKUP(J104,Risikoberechnung!$A$2:$B$13,2,FALSE)),"x",VLOOKUP(J104,Risikoberechnung!$A$2:$B$13,2,FALSE))</f>
        <v>x</v>
      </c>
      <c r="L104" s="30"/>
      <c r="M104" s="85"/>
      <c r="N104" s="31"/>
      <c r="O104" s="31"/>
      <c r="P104" s="18" t="str">
        <f t="shared" si="13"/>
        <v/>
      </c>
      <c r="Q104" s="18" t="str">
        <f t="shared" si="1"/>
        <v/>
      </c>
      <c r="R104" s="19" t="str">
        <f>IF(ISNA(VLOOKUP(Q104,Risikoberechnung!$A$2:$B$13,2,FALSE)),"x",VLOOKUP(Q104,Risikoberechnung!$A$2:$B$13,2,FALSE))</f>
        <v>x</v>
      </c>
      <c r="S104" s="30"/>
      <c r="T104" s="32"/>
      <c r="U104" s="86"/>
      <c r="V104" s="33">
        <v>1</v>
      </c>
      <c r="W104" s="33" t="str">
        <f>IF(U104=Ergebnis!$C$4,0,(IF(U104=Ergebnis!$C$5,1,"x")))</f>
        <v>x</v>
      </c>
    </row>
    <row r="105" spans="1:23" ht="14.45" customHeight="1" x14ac:dyDescent="0.25">
      <c r="A105" s="35">
        <f t="shared" si="11"/>
        <v>100</v>
      </c>
      <c r="B105" s="35"/>
      <c r="C105" s="84"/>
      <c r="D105" s="84"/>
      <c r="E105" s="84"/>
      <c r="F105" s="85"/>
      <c r="G105" s="31"/>
      <c r="H105" s="31"/>
      <c r="I105" s="18" t="str">
        <f t="shared" si="12"/>
        <v/>
      </c>
      <c r="J105" s="18" t="str">
        <f t="shared" si="10"/>
        <v/>
      </c>
      <c r="K105" s="19" t="str">
        <f>IF(ISNA(VLOOKUP(J105,Risikoberechnung!$A$2:$B$13,2,FALSE)),"x",VLOOKUP(J105,Risikoberechnung!$A$2:$B$13,2,FALSE))</f>
        <v>x</v>
      </c>
      <c r="L105" s="30"/>
      <c r="M105" s="85"/>
      <c r="N105" s="31"/>
      <c r="O105" s="31"/>
      <c r="P105" s="18" t="str">
        <f t="shared" si="13"/>
        <v/>
      </c>
      <c r="Q105" s="18" t="str">
        <f t="shared" si="1"/>
        <v/>
      </c>
      <c r="R105" s="19" t="str">
        <f>IF(ISNA(VLOOKUP(Q105,Risikoberechnung!$A$2:$B$13,2,FALSE)),"x",VLOOKUP(Q105,Risikoberechnung!$A$2:$B$13,2,FALSE))</f>
        <v>x</v>
      </c>
      <c r="S105" s="30"/>
      <c r="T105" s="32"/>
      <c r="U105" s="86"/>
      <c r="V105" s="33">
        <v>1</v>
      </c>
      <c r="W105" s="33" t="str">
        <f>IF(U105=Ergebnis!$C$4,0,(IF(U105=Ergebnis!$C$5,1,"x")))</f>
        <v>x</v>
      </c>
    </row>
    <row r="106" spans="1:23" ht="14.45" customHeight="1" x14ac:dyDescent="0.25">
      <c r="A106" s="35">
        <f t="shared" si="11"/>
        <v>101</v>
      </c>
      <c r="B106" s="35"/>
      <c r="C106" s="84"/>
      <c r="D106" s="84"/>
      <c r="E106" s="84"/>
      <c r="F106" s="85"/>
      <c r="G106" s="31"/>
      <c r="H106" s="31"/>
      <c r="I106" s="18" t="str">
        <f t="shared" si="12"/>
        <v/>
      </c>
      <c r="J106" s="18" t="str">
        <f t="shared" si="10"/>
        <v/>
      </c>
      <c r="K106" s="19" t="str">
        <f>IF(ISNA(VLOOKUP(J106,Risikoberechnung!$A$2:$B$13,2,FALSE)),"x",VLOOKUP(J106,Risikoberechnung!$A$2:$B$13,2,FALSE))</f>
        <v>x</v>
      </c>
      <c r="L106" s="30"/>
      <c r="M106" s="85"/>
      <c r="N106" s="31"/>
      <c r="O106" s="31"/>
      <c r="P106" s="18" t="str">
        <f t="shared" si="13"/>
        <v/>
      </c>
      <c r="Q106" s="18" t="str">
        <f t="shared" si="1"/>
        <v/>
      </c>
      <c r="R106" s="19" t="str">
        <f>IF(ISNA(VLOOKUP(Q106,Risikoberechnung!$A$2:$B$13,2,FALSE)),"x",VLOOKUP(Q106,Risikoberechnung!$A$2:$B$13,2,FALSE))</f>
        <v>x</v>
      </c>
      <c r="S106" s="30"/>
      <c r="T106" s="32"/>
      <c r="U106" s="86"/>
      <c r="V106" s="33">
        <v>1</v>
      </c>
      <c r="W106" s="33" t="str">
        <f>IF(U106=Ergebnis!$C$4,0,(IF(U106=Ergebnis!$C$5,1,"x")))</f>
        <v>x</v>
      </c>
    </row>
    <row r="107" spans="1:23" ht="14.45" customHeight="1" x14ac:dyDescent="0.25">
      <c r="A107" s="35">
        <f t="shared" si="11"/>
        <v>102</v>
      </c>
      <c r="B107" s="35"/>
      <c r="C107" s="84"/>
      <c r="D107" s="84"/>
      <c r="E107" s="84"/>
      <c r="F107" s="85"/>
      <c r="G107" s="31"/>
      <c r="H107" s="31"/>
      <c r="I107" s="18" t="str">
        <f t="shared" si="12"/>
        <v/>
      </c>
      <c r="J107" s="18" t="str">
        <f t="shared" si="10"/>
        <v/>
      </c>
      <c r="K107" s="19" t="str">
        <f>IF(ISNA(VLOOKUP(J107,Risikoberechnung!$A$2:$B$13,2,FALSE)),"x",VLOOKUP(J107,Risikoberechnung!$A$2:$B$13,2,FALSE))</f>
        <v>x</v>
      </c>
      <c r="L107" s="30"/>
      <c r="M107" s="85"/>
      <c r="N107" s="31"/>
      <c r="O107" s="31"/>
      <c r="P107" s="18" t="str">
        <f t="shared" si="13"/>
        <v/>
      </c>
      <c r="Q107" s="18" t="str">
        <f t="shared" si="1"/>
        <v/>
      </c>
      <c r="R107" s="19" t="str">
        <f>IF(ISNA(VLOOKUP(Q107,Risikoberechnung!$A$2:$B$13,2,FALSE)),"x",VLOOKUP(Q107,Risikoberechnung!$A$2:$B$13,2,FALSE))</f>
        <v>x</v>
      </c>
      <c r="S107" s="30"/>
      <c r="T107" s="32"/>
      <c r="U107" s="86"/>
      <c r="V107" s="33">
        <v>1</v>
      </c>
      <c r="W107" s="33" t="str">
        <f>IF(U107=Ergebnis!$C$4,0,(IF(U107=Ergebnis!$C$5,1,"x")))</f>
        <v>x</v>
      </c>
    </row>
    <row r="108" spans="1:23" ht="14.45" customHeight="1" x14ac:dyDescent="0.25">
      <c r="A108" s="35">
        <f t="shared" si="11"/>
        <v>103</v>
      </c>
      <c r="B108" s="35"/>
      <c r="C108" s="84"/>
      <c r="D108" s="84"/>
      <c r="E108" s="84"/>
      <c r="F108" s="85"/>
      <c r="G108" s="31"/>
      <c r="H108" s="31"/>
      <c r="I108" s="18" t="str">
        <f t="shared" si="12"/>
        <v/>
      </c>
      <c r="J108" s="18" t="str">
        <f t="shared" si="10"/>
        <v/>
      </c>
      <c r="K108" s="19" t="str">
        <f>IF(ISNA(VLOOKUP(J108,Risikoberechnung!$A$2:$B$13,2,FALSE)),"x",VLOOKUP(J108,Risikoberechnung!$A$2:$B$13,2,FALSE))</f>
        <v>x</v>
      </c>
      <c r="L108" s="30"/>
      <c r="M108" s="85"/>
      <c r="N108" s="31"/>
      <c r="O108" s="31"/>
      <c r="P108" s="18" t="str">
        <f t="shared" si="13"/>
        <v/>
      </c>
      <c r="Q108" s="18" t="str">
        <f t="shared" si="1"/>
        <v/>
      </c>
      <c r="R108" s="19" t="str">
        <f>IF(ISNA(VLOOKUP(Q108,Risikoberechnung!$A$2:$B$13,2,FALSE)),"x",VLOOKUP(Q108,Risikoberechnung!$A$2:$B$13,2,FALSE))</f>
        <v>x</v>
      </c>
      <c r="S108" s="30"/>
      <c r="T108" s="32"/>
      <c r="U108" s="86"/>
      <c r="V108" s="33">
        <v>1</v>
      </c>
      <c r="W108" s="33" t="str">
        <f>IF(U108=Ergebnis!$C$4,0,(IF(U108=Ergebnis!$C$5,1,"x")))</f>
        <v>x</v>
      </c>
    </row>
    <row r="109" spans="1:23" ht="14.45" customHeight="1" x14ac:dyDescent="0.25">
      <c r="A109" s="35">
        <f t="shared" si="11"/>
        <v>104</v>
      </c>
      <c r="B109" s="35"/>
      <c r="C109" s="84"/>
      <c r="D109" s="84"/>
      <c r="E109" s="84"/>
      <c r="F109" s="85"/>
      <c r="G109" s="31"/>
      <c r="H109" s="31"/>
      <c r="I109" s="18" t="str">
        <f t="shared" si="12"/>
        <v/>
      </c>
      <c r="J109" s="18" t="str">
        <f t="shared" si="10"/>
        <v/>
      </c>
      <c r="K109" s="19" t="str">
        <f>IF(ISNA(VLOOKUP(J109,Risikoberechnung!$A$2:$B$13,2,FALSE)),"x",VLOOKUP(J109,Risikoberechnung!$A$2:$B$13,2,FALSE))</f>
        <v>x</v>
      </c>
      <c r="L109" s="30"/>
      <c r="M109" s="85"/>
      <c r="N109" s="31"/>
      <c r="O109" s="31"/>
      <c r="P109" s="18" t="str">
        <f t="shared" si="13"/>
        <v/>
      </c>
      <c r="Q109" s="18" t="str">
        <f t="shared" si="1"/>
        <v/>
      </c>
      <c r="R109" s="19" t="str">
        <f>IF(ISNA(VLOOKUP(Q109,Risikoberechnung!$A$2:$B$13,2,FALSE)),"x",VLOOKUP(Q109,Risikoberechnung!$A$2:$B$13,2,FALSE))</f>
        <v>x</v>
      </c>
      <c r="S109" s="30"/>
      <c r="T109" s="32"/>
      <c r="U109" s="86"/>
      <c r="V109" s="33">
        <v>1</v>
      </c>
      <c r="W109" s="33" t="str">
        <f>IF(U109=Ergebnis!$C$4,0,(IF(U109=Ergebnis!$C$5,1,"x")))</f>
        <v>x</v>
      </c>
    </row>
    <row r="110" spans="1:23" ht="14.45" customHeight="1" x14ac:dyDescent="0.25">
      <c r="A110" s="35">
        <f t="shared" si="11"/>
        <v>105</v>
      </c>
      <c r="B110" s="35"/>
      <c r="C110" s="84"/>
      <c r="D110" s="84"/>
      <c r="E110" s="84"/>
      <c r="F110" s="85"/>
      <c r="G110" s="31"/>
      <c r="H110" s="31"/>
      <c r="I110" s="18" t="str">
        <f t="shared" si="12"/>
        <v/>
      </c>
      <c r="J110" s="18" t="str">
        <f t="shared" si="10"/>
        <v/>
      </c>
      <c r="K110" s="19" t="str">
        <f>IF(ISNA(VLOOKUP(J110,Risikoberechnung!$A$2:$B$13,2,FALSE)),"x",VLOOKUP(J110,Risikoberechnung!$A$2:$B$13,2,FALSE))</f>
        <v>x</v>
      </c>
      <c r="L110" s="30"/>
      <c r="M110" s="85"/>
      <c r="N110" s="31"/>
      <c r="O110" s="31"/>
      <c r="P110" s="18" t="str">
        <f t="shared" si="13"/>
        <v/>
      </c>
      <c r="Q110" s="18" t="str">
        <f t="shared" si="1"/>
        <v/>
      </c>
      <c r="R110" s="19" t="str">
        <f>IF(ISNA(VLOOKUP(Q110,Risikoberechnung!$A$2:$B$13,2,FALSE)),"x",VLOOKUP(Q110,Risikoberechnung!$A$2:$B$13,2,FALSE))</f>
        <v>x</v>
      </c>
      <c r="S110" s="30"/>
      <c r="T110" s="32"/>
      <c r="U110" s="86"/>
      <c r="V110" s="33">
        <v>1</v>
      </c>
      <c r="W110" s="33" t="str">
        <f>IF(U110=Ergebnis!$C$4,0,(IF(U110=Ergebnis!$C$5,1,"x")))</f>
        <v>x</v>
      </c>
    </row>
    <row r="111" spans="1:23" ht="14.45" customHeight="1" x14ac:dyDescent="0.25">
      <c r="A111" s="35">
        <f t="shared" si="11"/>
        <v>106</v>
      </c>
      <c r="B111" s="35"/>
      <c r="C111" s="84"/>
      <c r="D111" s="84"/>
      <c r="E111" s="84"/>
      <c r="F111" s="85"/>
      <c r="G111" s="31"/>
      <c r="H111" s="31"/>
      <c r="I111" s="18" t="str">
        <f t="shared" si="12"/>
        <v/>
      </c>
      <c r="J111" s="18" t="str">
        <f t="shared" si="10"/>
        <v/>
      </c>
      <c r="K111" s="19" t="str">
        <f>IF(ISNA(VLOOKUP(J111,Risikoberechnung!$A$2:$B$13,2,FALSE)),"x",VLOOKUP(J111,Risikoberechnung!$A$2:$B$13,2,FALSE))</f>
        <v>x</v>
      </c>
      <c r="L111" s="30"/>
      <c r="M111" s="85"/>
      <c r="N111" s="31"/>
      <c r="O111" s="31"/>
      <c r="P111" s="18" t="str">
        <f t="shared" si="13"/>
        <v/>
      </c>
      <c r="Q111" s="18" t="str">
        <f t="shared" si="1"/>
        <v/>
      </c>
      <c r="R111" s="19" t="str">
        <f>IF(ISNA(VLOOKUP(Q111,Risikoberechnung!$A$2:$B$13,2,FALSE)),"x",VLOOKUP(Q111,Risikoberechnung!$A$2:$B$13,2,FALSE))</f>
        <v>x</v>
      </c>
      <c r="S111" s="30"/>
      <c r="T111" s="32"/>
      <c r="U111" s="86"/>
      <c r="V111" s="33">
        <v>1</v>
      </c>
      <c r="W111" s="33" t="str">
        <f>IF(U111=Ergebnis!$C$4,0,(IF(U111=Ergebnis!$C$5,1,"x")))</f>
        <v>x</v>
      </c>
    </row>
    <row r="112" spans="1:23" ht="14.45" customHeight="1" x14ac:dyDescent="0.25">
      <c r="A112" s="35">
        <f t="shared" si="11"/>
        <v>107</v>
      </c>
      <c r="B112" s="35"/>
      <c r="C112" s="84"/>
      <c r="D112" s="84"/>
      <c r="E112" s="84"/>
      <c r="F112" s="85"/>
      <c r="G112" s="31"/>
      <c r="H112" s="31"/>
      <c r="I112" s="18" t="str">
        <f t="shared" si="12"/>
        <v/>
      </c>
      <c r="J112" s="18" t="str">
        <f t="shared" si="10"/>
        <v/>
      </c>
      <c r="K112" s="19" t="str">
        <f>IF(ISNA(VLOOKUP(J112,Risikoberechnung!$A$2:$B$13,2,FALSE)),"x",VLOOKUP(J112,Risikoberechnung!$A$2:$B$13,2,FALSE))</f>
        <v>x</v>
      </c>
      <c r="L112" s="30"/>
      <c r="M112" s="85"/>
      <c r="N112" s="31"/>
      <c r="O112" s="31"/>
      <c r="P112" s="18" t="str">
        <f t="shared" si="13"/>
        <v/>
      </c>
      <c r="Q112" s="18" t="str">
        <f t="shared" si="1"/>
        <v/>
      </c>
      <c r="R112" s="19" t="str">
        <f>IF(ISNA(VLOOKUP(Q112,Risikoberechnung!$A$2:$B$13,2,FALSE)),"x",VLOOKUP(Q112,Risikoberechnung!$A$2:$B$13,2,FALSE))</f>
        <v>x</v>
      </c>
      <c r="S112" s="30"/>
      <c r="T112" s="32"/>
      <c r="U112" s="86"/>
      <c r="V112" s="33">
        <v>1</v>
      </c>
      <c r="W112" s="33" t="str">
        <f>IF(U112=Ergebnis!$C$4,0,(IF(U112=Ergebnis!$C$5,1,"x")))</f>
        <v>x</v>
      </c>
    </row>
    <row r="113" spans="1:23" ht="14.45" customHeight="1" x14ac:dyDescent="0.25">
      <c r="A113" s="35">
        <f t="shared" si="11"/>
        <v>108</v>
      </c>
      <c r="B113" s="35"/>
      <c r="C113" s="84"/>
      <c r="D113" s="84"/>
      <c r="E113" s="84"/>
      <c r="F113" s="85"/>
      <c r="G113" s="31"/>
      <c r="H113" s="31"/>
      <c r="I113" s="18" t="str">
        <f t="shared" si="12"/>
        <v/>
      </c>
      <c r="J113" s="18" t="str">
        <f t="shared" si="10"/>
        <v/>
      </c>
      <c r="K113" s="19" t="str">
        <f>IF(ISNA(VLOOKUP(J113,Risikoberechnung!$A$2:$B$13,2,FALSE)),"x",VLOOKUP(J113,Risikoberechnung!$A$2:$B$13,2,FALSE))</f>
        <v>x</v>
      </c>
      <c r="L113" s="30"/>
      <c r="M113" s="85"/>
      <c r="N113" s="31"/>
      <c r="O113" s="31"/>
      <c r="P113" s="18" t="str">
        <f t="shared" si="13"/>
        <v/>
      </c>
      <c r="Q113" s="18" t="str">
        <f t="shared" si="1"/>
        <v/>
      </c>
      <c r="R113" s="19" t="str">
        <f>IF(ISNA(VLOOKUP(Q113,Risikoberechnung!$A$2:$B$13,2,FALSE)),"x",VLOOKUP(Q113,Risikoberechnung!$A$2:$B$13,2,FALSE))</f>
        <v>x</v>
      </c>
      <c r="S113" s="30"/>
      <c r="T113" s="32"/>
      <c r="U113" s="86"/>
      <c r="V113" s="33">
        <v>1</v>
      </c>
      <c r="W113" s="33" t="str">
        <f>IF(U113=Ergebnis!$C$4,0,(IF(U113=Ergebnis!$C$5,1,"x")))</f>
        <v>x</v>
      </c>
    </row>
    <row r="114" spans="1:23" ht="14.45" customHeight="1" x14ac:dyDescent="0.25">
      <c r="A114" s="35">
        <f t="shared" si="11"/>
        <v>109</v>
      </c>
      <c r="B114" s="35"/>
      <c r="C114" s="84"/>
      <c r="D114" s="84"/>
      <c r="E114" s="84"/>
      <c r="F114" s="85"/>
      <c r="G114" s="31"/>
      <c r="H114" s="31"/>
      <c r="I114" s="18" t="str">
        <f t="shared" si="12"/>
        <v/>
      </c>
      <c r="J114" s="18" t="str">
        <f t="shared" si="10"/>
        <v/>
      </c>
      <c r="K114" s="19" t="str">
        <f>IF(ISNA(VLOOKUP(J114,Risikoberechnung!$A$2:$B$13,2,FALSE)),"x",VLOOKUP(J114,Risikoberechnung!$A$2:$B$13,2,FALSE))</f>
        <v>x</v>
      </c>
      <c r="L114" s="30"/>
      <c r="M114" s="85"/>
      <c r="N114" s="31"/>
      <c r="O114" s="31"/>
      <c r="P114" s="18" t="str">
        <f t="shared" si="13"/>
        <v/>
      </c>
      <c r="Q114" s="18" t="str">
        <f t="shared" si="1"/>
        <v/>
      </c>
      <c r="R114" s="19" t="str">
        <f>IF(ISNA(VLOOKUP(Q114,Risikoberechnung!$A$2:$B$13,2,FALSE)),"x",VLOOKUP(Q114,Risikoberechnung!$A$2:$B$13,2,FALSE))</f>
        <v>x</v>
      </c>
      <c r="S114" s="30"/>
      <c r="T114" s="32"/>
      <c r="U114" s="86"/>
      <c r="V114" s="33">
        <v>1</v>
      </c>
      <c r="W114" s="33" t="str">
        <f>IF(U114=Ergebnis!$C$4,0,(IF(U114=Ergebnis!$C$5,1,"x")))</f>
        <v>x</v>
      </c>
    </row>
    <row r="115" spans="1:23" ht="14.45" customHeight="1" x14ac:dyDescent="0.25">
      <c r="A115" s="35">
        <f t="shared" si="11"/>
        <v>110</v>
      </c>
      <c r="B115" s="35"/>
      <c r="C115" s="84"/>
      <c r="D115" s="84"/>
      <c r="E115" s="84"/>
      <c r="F115" s="85"/>
      <c r="G115" s="31"/>
      <c r="H115" s="31"/>
      <c r="I115" s="18" t="str">
        <f t="shared" si="12"/>
        <v/>
      </c>
      <c r="J115" s="18" t="str">
        <f t="shared" si="10"/>
        <v/>
      </c>
      <c r="K115" s="19" t="str">
        <f>IF(ISNA(VLOOKUP(J115,Risikoberechnung!$A$2:$B$13,2,FALSE)),"x",VLOOKUP(J115,Risikoberechnung!$A$2:$B$13,2,FALSE))</f>
        <v>x</v>
      </c>
      <c r="L115" s="30"/>
      <c r="M115" s="85"/>
      <c r="N115" s="31"/>
      <c r="O115" s="31"/>
      <c r="P115" s="18" t="str">
        <f t="shared" si="13"/>
        <v/>
      </c>
      <c r="Q115" s="18" t="str">
        <f t="shared" si="1"/>
        <v/>
      </c>
      <c r="R115" s="19" t="str">
        <f>IF(ISNA(VLOOKUP(Q115,Risikoberechnung!$A$2:$B$13,2,FALSE)),"x",VLOOKUP(Q115,Risikoberechnung!$A$2:$B$13,2,FALSE))</f>
        <v>x</v>
      </c>
      <c r="S115" s="30"/>
      <c r="T115" s="32"/>
      <c r="U115" s="86"/>
      <c r="V115" s="33">
        <v>1</v>
      </c>
      <c r="W115" s="33" t="str">
        <f>IF(U115=Ergebnis!$C$4,0,(IF(U115=Ergebnis!$C$5,1,"x")))</f>
        <v>x</v>
      </c>
    </row>
    <row r="116" spans="1:23" ht="14.45" customHeight="1" x14ac:dyDescent="0.25">
      <c r="A116" s="35">
        <f t="shared" si="11"/>
        <v>111</v>
      </c>
      <c r="B116" s="35"/>
      <c r="C116" s="84"/>
      <c r="D116" s="84"/>
      <c r="E116" s="84"/>
      <c r="F116" s="85"/>
      <c r="G116" s="31"/>
      <c r="H116" s="31"/>
      <c r="I116" s="18" t="str">
        <f t="shared" si="12"/>
        <v/>
      </c>
      <c r="J116" s="18" t="str">
        <f t="shared" si="10"/>
        <v/>
      </c>
      <c r="K116" s="19" t="str">
        <f>IF(ISNA(VLOOKUP(J116,Risikoberechnung!$A$2:$B$13,2,FALSE)),"x",VLOOKUP(J116,Risikoberechnung!$A$2:$B$13,2,FALSE))</f>
        <v>x</v>
      </c>
      <c r="L116" s="30"/>
      <c r="M116" s="85"/>
      <c r="N116" s="31"/>
      <c r="O116" s="31"/>
      <c r="P116" s="18" t="str">
        <f t="shared" si="13"/>
        <v/>
      </c>
      <c r="Q116" s="18" t="str">
        <f t="shared" si="1"/>
        <v/>
      </c>
      <c r="R116" s="19" t="str">
        <f>IF(ISNA(VLOOKUP(Q116,Risikoberechnung!$A$2:$B$13,2,FALSE)),"x",VLOOKUP(Q116,Risikoberechnung!$A$2:$B$13,2,FALSE))</f>
        <v>x</v>
      </c>
      <c r="S116" s="30"/>
      <c r="T116" s="32"/>
      <c r="U116" s="86"/>
      <c r="V116" s="33">
        <v>1</v>
      </c>
      <c r="W116" s="33" t="str">
        <f>IF(U116=Ergebnis!$C$4,0,(IF(U116=Ergebnis!$C$5,1,"x")))</f>
        <v>x</v>
      </c>
    </row>
    <row r="117" spans="1:23" ht="14.45" customHeight="1" x14ac:dyDescent="0.25">
      <c r="A117" s="35">
        <f t="shared" si="11"/>
        <v>112</v>
      </c>
      <c r="B117" s="35"/>
      <c r="C117" s="84"/>
      <c r="D117" s="84"/>
      <c r="E117" s="84"/>
      <c r="F117" s="85"/>
      <c r="G117" s="31"/>
      <c r="H117" s="31"/>
      <c r="I117" s="18" t="str">
        <f t="shared" si="12"/>
        <v/>
      </c>
      <c r="J117" s="18" t="str">
        <f t="shared" si="10"/>
        <v/>
      </c>
      <c r="K117" s="19" t="str">
        <f>IF(ISNA(VLOOKUP(J117,Risikoberechnung!$A$2:$B$13,2,FALSE)),"x",VLOOKUP(J117,Risikoberechnung!$A$2:$B$13,2,FALSE))</f>
        <v>x</v>
      </c>
      <c r="L117" s="30"/>
      <c r="M117" s="85"/>
      <c r="N117" s="31"/>
      <c r="O117" s="31"/>
      <c r="P117" s="18" t="str">
        <f t="shared" si="13"/>
        <v/>
      </c>
      <c r="Q117" s="18" t="str">
        <f t="shared" si="1"/>
        <v/>
      </c>
      <c r="R117" s="19" t="str">
        <f>IF(ISNA(VLOOKUP(Q117,Risikoberechnung!$A$2:$B$13,2,FALSE)),"x",VLOOKUP(Q117,Risikoberechnung!$A$2:$B$13,2,FALSE))</f>
        <v>x</v>
      </c>
      <c r="S117" s="30"/>
      <c r="T117" s="32"/>
      <c r="U117" s="86"/>
      <c r="V117" s="33">
        <v>1</v>
      </c>
      <c r="W117" s="33" t="str">
        <f>IF(U117=Ergebnis!$C$4,0,(IF(U117=Ergebnis!$C$5,1,"x")))</f>
        <v>x</v>
      </c>
    </row>
    <row r="118" spans="1:23" ht="14.45" customHeight="1" x14ac:dyDescent="0.25">
      <c r="A118" s="35">
        <f t="shared" si="11"/>
        <v>113</v>
      </c>
      <c r="B118" s="35"/>
      <c r="C118" s="84"/>
      <c r="D118" s="84"/>
      <c r="E118" s="84"/>
      <c r="F118" s="85"/>
      <c r="G118" s="31"/>
      <c r="H118" s="31"/>
      <c r="I118" s="18" t="str">
        <f t="shared" si="12"/>
        <v/>
      </c>
      <c r="J118" s="18" t="str">
        <f t="shared" si="10"/>
        <v/>
      </c>
      <c r="K118" s="19" t="str">
        <f>IF(ISNA(VLOOKUP(J118,Risikoberechnung!$A$2:$B$13,2,FALSE)),"x",VLOOKUP(J118,Risikoberechnung!$A$2:$B$13,2,FALSE))</f>
        <v>x</v>
      </c>
      <c r="L118" s="30"/>
      <c r="M118" s="85"/>
      <c r="N118" s="31"/>
      <c r="O118" s="31"/>
      <c r="P118" s="18" t="str">
        <f t="shared" si="13"/>
        <v/>
      </c>
      <c r="Q118" s="18" t="str">
        <f t="shared" si="1"/>
        <v/>
      </c>
      <c r="R118" s="19" t="str">
        <f>IF(ISNA(VLOOKUP(Q118,Risikoberechnung!$A$2:$B$13,2,FALSE)),"x",VLOOKUP(Q118,Risikoberechnung!$A$2:$B$13,2,FALSE))</f>
        <v>x</v>
      </c>
      <c r="S118" s="30"/>
      <c r="T118" s="32"/>
      <c r="U118" s="86"/>
      <c r="V118" s="33">
        <v>1</v>
      </c>
      <c r="W118" s="33" t="str">
        <f>IF(U118=Ergebnis!$C$4,0,(IF(U118=Ergebnis!$C$5,1,"x")))</f>
        <v>x</v>
      </c>
    </row>
    <row r="119" spans="1:23" ht="14.45" customHeight="1" x14ac:dyDescent="0.25">
      <c r="A119" s="35">
        <f t="shared" si="11"/>
        <v>114</v>
      </c>
      <c r="B119" s="35"/>
      <c r="C119" s="84"/>
      <c r="D119" s="84"/>
      <c r="E119" s="84"/>
      <c r="F119" s="85"/>
      <c r="G119" s="31"/>
      <c r="H119" s="31"/>
      <c r="I119" s="18" t="str">
        <f t="shared" si="12"/>
        <v/>
      </c>
      <c r="J119" s="18" t="str">
        <f t="shared" si="10"/>
        <v/>
      </c>
      <c r="K119" s="19" t="str">
        <f>IF(ISNA(VLOOKUP(J119,Risikoberechnung!$A$2:$B$13,2,FALSE)),"x",VLOOKUP(J119,Risikoberechnung!$A$2:$B$13,2,FALSE))</f>
        <v>x</v>
      </c>
      <c r="L119" s="30"/>
      <c r="M119" s="85"/>
      <c r="N119" s="31"/>
      <c r="O119" s="31"/>
      <c r="P119" s="18" t="str">
        <f t="shared" si="13"/>
        <v/>
      </c>
      <c r="Q119" s="18" t="str">
        <f t="shared" si="1"/>
        <v/>
      </c>
      <c r="R119" s="19" t="str">
        <f>IF(ISNA(VLOOKUP(Q119,Risikoberechnung!$A$2:$B$13,2,FALSE)),"x",VLOOKUP(Q119,Risikoberechnung!$A$2:$B$13,2,FALSE))</f>
        <v>x</v>
      </c>
      <c r="S119" s="30"/>
      <c r="T119" s="32"/>
      <c r="U119" s="86"/>
      <c r="V119" s="33">
        <v>1</v>
      </c>
      <c r="W119" s="33" t="str">
        <f>IF(U119=Ergebnis!$C$4,0,(IF(U119=Ergebnis!$C$5,1,"x")))</f>
        <v>x</v>
      </c>
    </row>
    <row r="120" spans="1:23" ht="14.45" customHeight="1" x14ac:dyDescent="0.25">
      <c r="A120" s="35">
        <f t="shared" si="11"/>
        <v>115</v>
      </c>
      <c r="B120" s="35"/>
      <c r="C120" s="84"/>
      <c r="D120" s="84"/>
      <c r="E120" s="84"/>
      <c r="F120" s="85"/>
      <c r="G120" s="31"/>
      <c r="H120" s="31"/>
      <c r="I120" s="18" t="str">
        <f t="shared" si="12"/>
        <v/>
      </c>
      <c r="J120" s="18" t="str">
        <f t="shared" si="10"/>
        <v/>
      </c>
      <c r="K120" s="19" t="str">
        <f>IF(ISNA(VLOOKUP(J120,Risikoberechnung!$A$2:$B$13,2,FALSE)),"x",VLOOKUP(J120,Risikoberechnung!$A$2:$B$13,2,FALSE))</f>
        <v>x</v>
      </c>
      <c r="L120" s="30"/>
      <c r="M120" s="85"/>
      <c r="N120" s="31"/>
      <c r="O120" s="31"/>
      <c r="P120" s="18" t="str">
        <f t="shared" si="13"/>
        <v/>
      </c>
      <c r="Q120" s="18" t="str">
        <f t="shared" si="1"/>
        <v/>
      </c>
      <c r="R120" s="19" t="str">
        <f>IF(ISNA(VLOOKUP(Q120,Risikoberechnung!$A$2:$B$13,2,FALSE)),"x",VLOOKUP(Q120,Risikoberechnung!$A$2:$B$13,2,FALSE))</f>
        <v>x</v>
      </c>
      <c r="S120" s="30"/>
      <c r="T120" s="32"/>
      <c r="U120" s="86"/>
      <c r="V120" s="33">
        <v>1</v>
      </c>
      <c r="W120" s="33" t="str">
        <f>IF(U120=Ergebnis!$C$4,0,(IF(U120=Ergebnis!$C$5,1,"x")))</f>
        <v>x</v>
      </c>
    </row>
    <row r="121" spans="1:23" ht="14.45" customHeight="1" x14ac:dyDescent="0.25">
      <c r="A121" s="35">
        <f t="shared" si="11"/>
        <v>116</v>
      </c>
      <c r="B121" s="35"/>
      <c r="C121" s="84"/>
      <c r="D121" s="84"/>
      <c r="E121" s="84"/>
      <c r="F121" s="85"/>
      <c r="G121" s="31"/>
      <c r="H121" s="31"/>
      <c r="I121" s="18" t="str">
        <f t="shared" si="12"/>
        <v/>
      </c>
      <c r="J121" s="18" t="str">
        <f t="shared" si="10"/>
        <v/>
      </c>
      <c r="K121" s="19" t="str">
        <f>IF(ISNA(VLOOKUP(J121,Risikoberechnung!$A$2:$B$13,2,FALSE)),"x",VLOOKUP(J121,Risikoberechnung!$A$2:$B$13,2,FALSE))</f>
        <v>x</v>
      </c>
      <c r="L121" s="30"/>
      <c r="M121" s="85"/>
      <c r="N121" s="31"/>
      <c r="O121" s="31"/>
      <c r="P121" s="18" t="str">
        <f t="shared" si="13"/>
        <v/>
      </c>
      <c r="Q121" s="18" t="str">
        <f t="shared" si="1"/>
        <v/>
      </c>
      <c r="R121" s="19" t="str">
        <f>IF(ISNA(VLOOKUP(Q121,Risikoberechnung!$A$2:$B$13,2,FALSE)),"x",VLOOKUP(Q121,Risikoberechnung!$A$2:$B$13,2,FALSE))</f>
        <v>x</v>
      </c>
      <c r="S121" s="30"/>
      <c r="T121" s="32"/>
      <c r="U121" s="86"/>
      <c r="V121" s="33">
        <v>1</v>
      </c>
      <c r="W121" s="33" t="str">
        <f>IF(U121=Ergebnis!$C$4,0,(IF(U121=Ergebnis!$C$5,1,"x")))</f>
        <v>x</v>
      </c>
    </row>
    <row r="122" spans="1:23" ht="14.45" customHeight="1" x14ac:dyDescent="0.25">
      <c r="A122" s="35">
        <f t="shared" si="11"/>
        <v>117</v>
      </c>
      <c r="B122" s="35"/>
      <c r="C122" s="84"/>
      <c r="D122" s="84"/>
      <c r="E122" s="84"/>
      <c r="F122" s="85"/>
      <c r="G122" s="31"/>
      <c r="H122" s="31"/>
      <c r="I122" s="18" t="str">
        <f t="shared" si="12"/>
        <v/>
      </c>
      <c r="J122" s="18" t="str">
        <f t="shared" ref="J122:J142" si="14">I122</f>
        <v/>
      </c>
      <c r="K122" s="19" t="str">
        <f>IF(ISNA(VLOOKUP(J122,Risikoberechnung!$A$2:$B$13,2,FALSE)),"x",VLOOKUP(J122,Risikoberechnung!$A$2:$B$13,2,FALSE))</f>
        <v>x</v>
      </c>
      <c r="L122" s="30"/>
      <c r="M122" s="85"/>
      <c r="N122" s="31"/>
      <c r="O122" s="31"/>
      <c r="P122" s="18" t="str">
        <f t="shared" si="13"/>
        <v/>
      </c>
      <c r="Q122" s="18" t="str">
        <f t="shared" si="1"/>
        <v/>
      </c>
      <c r="R122" s="19" t="str">
        <f>IF(ISNA(VLOOKUP(Q122,Risikoberechnung!$A$2:$B$13,2,FALSE)),"x",VLOOKUP(Q122,Risikoberechnung!$A$2:$B$13,2,FALSE))</f>
        <v>x</v>
      </c>
      <c r="S122" s="30"/>
      <c r="T122" s="32"/>
      <c r="U122" s="86"/>
      <c r="V122" s="33">
        <v>1</v>
      </c>
      <c r="W122" s="33" t="str">
        <f>IF(U122=Ergebnis!$C$4,0,(IF(U122=Ergebnis!$C$5,1,"x")))</f>
        <v>x</v>
      </c>
    </row>
    <row r="123" spans="1:23" ht="14.45" customHeight="1" x14ac:dyDescent="0.25">
      <c r="A123" s="35">
        <f t="shared" si="11"/>
        <v>118</v>
      </c>
      <c r="B123" s="35"/>
      <c r="C123" s="84"/>
      <c r="D123" s="84"/>
      <c r="E123" s="84"/>
      <c r="F123" s="85"/>
      <c r="G123" s="31"/>
      <c r="H123" s="31"/>
      <c r="I123" s="18" t="str">
        <f t="shared" si="12"/>
        <v/>
      </c>
      <c r="J123" s="18" t="str">
        <f t="shared" si="14"/>
        <v/>
      </c>
      <c r="K123" s="19" t="str">
        <f>IF(ISNA(VLOOKUP(J123,Risikoberechnung!$A$2:$B$13,2,FALSE)),"x",VLOOKUP(J123,Risikoberechnung!$A$2:$B$13,2,FALSE))</f>
        <v>x</v>
      </c>
      <c r="L123" s="30"/>
      <c r="M123" s="85"/>
      <c r="N123" s="31"/>
      <c r="O123" s="31"/>
      <c r="P123" s="18" t="str">
        <f t="shared" si="13"/>
        <v/>
      </c>
      <c r="Q123" s="18" t="str">
        <f t="shared" si="1"/>
        <v/>
      </c>
      <c r="R123" s="19" t="str">
        <f>IF(ISNA(VLOOKUP(Q123,Risikoberechnung!$A$2:$B$13,2,FALSE)),"x",VLOOKUP(Q123,Risikoberechnung!$A$2:$B$13,2,FALSE))</f>
        <v>x</v>
      </c>
      <c r="S123" s="30"/>
      <c r="T123" s="32"/>
      <c r="U123" s="86"/>
      <c r="V123" s="33">
        <v>1</v>
      </c>
      <c r="W123" s="33" t="str">
        <f>IF(U123=Ergebnis!$C$4,0,(IF(U123=Ergebnis!$C$5,1,"x")))</f>
        <v>x</v>
      </c>
    </row>
    <row r="124" spans="1:23" ht="14.45" customHeight="1" x14ac:dyDescent="0.25">
      <c r="A124" s="35">
        <f t="shared" si="11"/>
        <v>119</v>
      </c>
      <c r="B124" s="35"/>
      <c r="C124" s="84"/>
      <c r="D124" s="84"/>
      <c r="E124" s="84"/>
      <c r="F124" s="85"/>
      <c r="G124" s="31"/>
      <c r="H124" s="31"/>
      <c r="I124" s="18" t="str">
        <f t="shared" si="12"/>
        <v/>
      </c>
      <c r="J124" s="18" t="str">
        <f t="shared" si="14"/>
        <v/>
      </c>
      <c r="K124" s="19" t="str">
        <f>IF(ISNA(VLOOKUP(J124,Risikoberechnung!$A$2:$B$13,2,FALSE)),"x",VLOOKUP(J124,Risikoberechnung!$A$2:$B$13,2,FALSE))</f>
        <v>x</v>
      </c>
      <c r="L124" s="30"/>
      <c r="M124" s="85"/>
      <c r="N124" s="31"/>
      <c r="O124" s="31"/>
      <c r="P124" s="18" t="str">
        <f t="shared" si="13"/>
        <v/>
      </c>
      <c r="Q124" s="18" t="str">
        <f t="shared" si="1"/>
        <v/>
      </c>
      <c r="R124" s="19" t="str">
        <f>IF(ISNA(VLOOKUP(Q124,Risikoberechnung!$A$2:$B$13,2,FALSE)),"x",VLOOKUP(Q124,Risikoberechnung!$A$2:$B$13,2,FALSE))</f>
        <v>x</v>
      </c>
      <c r="S124" s="30"/>
      <c r="T124" s="32"/>
      <c r="U124" s="86"/>
      <c r="V124" s="33">
        <v>1</v>
      </c>
      <c r="W124" s="33" t="str">
        <f>IF(U124=Ergebnis!$C$4,0,(IF(U124=Ergebnis!$C$5,1,"x")))</f>
        <v>x</v>
      </c>
    </row>
    <row r="125" spans="1:23" ht="14.45" customHeight="1" x14ac:dyDescent="0.25">
      <c r="A125" s="35">
        <f t="shared" si="11"/>
        <v>120</v>
      </c>
      <c r="B125" s="35"/>
      <c r="C125" s="84"/>
      <c r="D125" s="84"/>
      <c r="E125" s="84"/>
      <c r="F125" s="85"/>
      <c r="G125" s="31"/>
      <c r="H125" s="31"/>
      <c r="I125" s="18" t="str">
        <f t="shared" si="12"/>
        <v/>
      </c>
      <c r="J125" s="18" t="str">
        <f t="shared" si="14"/>
        <v/>
      </c>
      <c r="K125" s="19" t="str">
        <f>IF(ISNA(VLOOKUP(J125,Risikoberechnung!$A$2:$B$13,2,FALSE)),"x",VLOOKUP(J125,Risikoberechnung!$A$2:$B$13,2,FALSE))</f>
        <v>x</v>
      </c>
      <c r="L125" s="30"/>
      <c r="M125" s="85"/>
      <c r="N125" s="31"/>
      <c r="O125" s="31"/>
      <c r="P125" s="18" t="str">
        <f t="shared" si="13"/>
        <v/>
      </c>
      <c r="Q125" s="18" t="str">
        <f t="shared" si="1"/>
        <v/>
      </c>
      <c r="R125" s="19" t="str">
        <f>IF(ISNA(VLOOKUP(Q125,Risikoberechnung!$A$2:$B$13,2,FALSE)),"x",VLOOKUP(Q125,Risikoberechnung!$A$2:$B$13,2,FALSE))</f>
        <v>x</v>
      </c>
      <c r="S125" s="30"/>
      <c r="T125" s="32"/>
      <c r="U125" s="86"/>
      <c r="V125" s="33">
        <v>1</v>
      </c>
      <c r="W125" s="33" t="str">
        <f>IF(U125=Ergebnis!$C$4,0,(IF(U125=Ergebnis!$C$5,1,"x")))</f>
        <v>x</v>
      </c>
    </row>
    <row r="126" spans="1:23" ht="14.45" customHeight="1" x14ac:dyDescent="0.25">
      <c r="A126" s="35">
        <f t="shared" si="11"/>
        <v>121</v>
      </c>
      <c r="B126" s="35"/>
      <c r="C126" s="84"/>
      <c r="D126" s="84"/>
      <c r="E126" s="84"/>
      <c r="F126" s="85"/>
      <c r="G126" s="31"/>
      <c r="H126" s="31"/>
      <c r="I126" s="18" t="str">
        <f t="shared" si="12"/>
        <v/>
      </c>
      <c r="J126" s="18" t="str">
        <f t="shared" si="14"/>
        <v/>
      </c>
      <c r="K126" s="19" t="str">
        <f>IF(ISNA(VLOOKUP(J126,Risikoberechnung!$A$2:$B$13,2,FALSE)),"x",VLOOKUP(J126,Risikoberechnung!$A$2:$B$13,2,FALSE))</f>
        <v>x</v>
      </c>
      <c r="L126" s="30"/>
      <c r="M126" s="85"/>
      <c r="N126" s="31"/>
      <c r="O126" s="31"/>
      <c r="P126" s="18" t="str">
        <f t="shared" si="13"/>
        <v/>
      </c>
      <c r="Q126" s="18" t="str">
        <f t="shared" si="1"/>
        <v/>
      </c>
      <c r="R126" s="19" t="str">
        <f>IF(ISNA(VLOOKUP(Q126,Risikoberechnung!$A$2:$B$13,2,FALSE)),"x",VLOOKUP(Q126,Risikoberechnung!$A$2:$B$13,2,FALSE))</f>
        <v>x</v>
      </c>
      <c r="S126" s="30"/>
      <c r="T126" s="32"/>
      <c r="U126" s="86"/>
      <c r="V126" s="33">
        <v>1</v>
      </c>
      <c r="W126" s="33" t="str">
        <f>IF(U126=Ergebnis!$C$4,0,(IF(U126=Ergebnis!$C$5,1,"x")))</f>
        <v>x</v>
      </c>
    </row>
    <row r="127" spans="1:23" ht="14.45" customHeight="1" x14ac:dyDescent="0.25">
      <c r="A127" s="35">
        <f t="shared" si="11"/>
        <v>122</v>
      </c>
      <c r="B127" s="35"/>
      <c r="C127" s="84"/>
      <c r="D127" s="84"/>
      <c r="E127" s="84"/>
      <c r="F127" s="85"/>
      <c r="G127" s="31"/>
      <c r="H127" s="31"/>
      <c r="I127" s="18" t="str">
        <f t="shared" si="12"/>
        <v/>
      </c>
      <c r="J127" s="18" t="str">
        <f t="shared" si="14"/>
        <v/>
      </c>
      <c r="K127" s="19" t="str">
        <f>IF(ISNA(VLOOKUP(J127,Risikoberechnung!$A$2:$B$13,2,FALSE)),"x",VLOOKUP(J127,Risikoberechnung!$A$2:$B$13,2,FALSE))</f>
        <v>x</v>
      </c>
      <c r="L127" s="30"/>
      <c r="M127" s="85"/>
      <c r="N127" s="31"/>
      <c r="O127" s="31"/>
      <c r="P127" s="18" t="str">
        <f t="shared" si="13"/>
        <v/>
      </c>
      <c r="Q127" s="18" t="str">
        <f t="shared" si="1"/>
        <v/>
      </c>
      <c r="R127" s="19" t="str">
        <f>IF(ISNA(VLOOKUP(Q127,Risikoberechnung!$A$2:$B$13,2,FALSE)),"x",VLOOKUP(Q127,Risikoberechnung!$A$2:$B$13,2,FALSE))</f>
        <v>x</v>
      </c>
      <c r="S127" s="30"/>
      <c r="T127" s="32"/>
      <c r="U127" s="86"/>
      <c r="V127" s="33">
        <v>1</v>
      </c>
      <c r="W127" s="33" t="str">
        <f>IF(U127=Ergebnis!$C$4,0,(IF(U127=Ergebnis!$C$5,1,"x")))</f>
        <v>x</v>
      </c>
    </row>
    <row r="128" spans="1:23" ht="14.45" customHeight="1" x14ac:dyDescent="0.25">
      <c r="A128" s="35">
        <f t="shared" si="11"/>
        <v>123</v>
      </c>
      <c r="B128" s="35"/>
      <c r="C128" s="84"/>
      <c r="D128" s="84"/>
      <c r="E128" s="84"/>
      <c r="F128" s="85"/>
      <c r="G128" s="31"/>
      <c r="H128" s="31"/>
      <c r="I128" s="18" t="str">
        <f t="shared" si="12"/>
        <v/>
      </c>
      <c r="J128" s="18" t="str">
        <f t="shared" si="14"/>
        <v/>
      </c>
      <c r="K128" s="19" t="str">
        <f>IF(ISNA(VLOOKUP(J128,Risikoberechnung!$A$2:$B$13,2,FALSE)),"x",VLOOKUP(J128,Risikoberechnung!$A$2:$B$13,2,FALSE))</f>
        <v>x</v>
      </c>
      <c r="L128" s="30"/>
      <c r="M128" s="85"/>
      <c r="N128" s="31"/>
      <c r="O128" s="31"/>
      <c r="P128" s="18" t="str">
        <f t="shared" si="13"/>
        <v/>
      </c>
      <c r="Q128" s="18" t="str">
        <f t="shared" si="1"/>
        <v/>
      </c>
      <c r="R128" s="19" t="str">
        <f>IF(ISNA(VLOOKUP(Q128,Risikoberechnung!$A$2:$B$13,2,FALSE)),"x",VLOOKUP(Q128,Risikoberechnung!$A$2:$B$13,2,FALSE))</f>
        <v>x</v>
      </c>
      <c r="S128" s="30"/>
      <c r="T128" s="32"/>
      <c r="U128" s="86"/>
      <c r="V128" s="33">
        <v>1</v>
      </c>
      <c r="W128" s="33" t="str">
        <f>IF(U128=Ergebnis!$C$4,0,(IF(U128=Ergebnis!$C$5,1,"x")))</f>
        <v>x</v>
      </c>
    </row>
    <row r="129" spans="1:23" ht="14.45" customHeight="1" x14ac:dyDescent="0.25">
      <c r="A129" s="35">
        <f t="shared" si="11"/>
        <v>124</v>
      </c>
      <c r="B129" s="35"/>
      <c r="C129" s="84"/>
      <c r="D129" s="84"/>
      <c r="E129" s="84"/>
      <c r="F129" s="85"/>
      <c r="G129" s="31"/>
      <c r="H129" s="31"/>
      <c r="I129" s="18" t="str">
        <f t="shared" si="12"/>
        <v/>
      </c>
      <c r="J129" s="18" t="str">
        <f t="shared" si="14"/>
        <v/>
      </c>
      <c r="K129" s="19" t="str">
        <f>IF(ISNA(VLOOKUP(J129,Risikoberechnung!$A$2:$B$13,2,FALSE)),"x",VLOOKUP(J129,Risikoberechnung!$A$2:$B$13,2,FALSE))</f>
        <v>x</v>
      </c>
      <c r="L129" s="30"/>
      <c r="M129" s="85"/>
      <c r="N129" s="31"/>
      <c r="O129" s="31"/>
      <c r="P129" s="18" t="str">
        <f t="shared" si="13"/>
        <v/>
      </c>
      <c r="Q129" s="18" t="str">
        <f t="shared" si="1"/>
        <v/>
      </c>
      <c r="R129" s="19" t="str">
        <f>IF(ISNA(VLOOKUP(Q129,Risikoberechnung!$A$2:$B$13,2,FALSE)),"x",VLOOKUP(Q129,Risikoberechnung!$A$2:$B$13,2,FALSE))</f>
        <v>x</v>
      </c>
      <c r="S129" s="30"/>
      <c r="T129" s="32"/>
      <c r="U129" s="86"/>
      <c r="V129" s="33">
        <v>1</v>
      </c>
      <c r="W129" s="33" t="str">
        <f>IF(U129=Ergebnis!$C$4,0,(IF(U129=Ergebnis!$C$5,1,"x")))</f>
        <v>x</v>
      </c>
    </row>
    <row r="130" spans="1:23" ht="14.45" customHeight="1" x14ac:dyDescent="0.25">
      <c r="A130" s="35">
        <f t="shared" si="11"/>
        <v>125</v>
      </c>
      <c r="B130" s="35"/>
      <c r="C130" s="84"/>
      <c r="D130" s="84"/>
      <c r="E130" s="84"/>
      <c r="F130" s="85"/>
      <c r="G130" s="31"/>
      <c r="H130" s="31"/>
      <c r="I130" s="18" t="str">
        <f t="shared" si="12"/>
        <v/>
      </c>
      <c r="J130" s="18" t="str">
        <f t="shared" si="14"/>
        <v/>
      </c>
      <c r="K130" s="19" t="str">
        <f>IF(ISNA(VLOOKUP(J130,Risikoberechnung!$A$2:$B$13,2,FALSE)),"x",VLOOKUP(J130,Risikoberechnung!$A$2:$B$13,2,FALSE))</f>
        <v>x</v>
      </c>
      <c r="L130" s="30"/>
      <c r="M130" s="85"/>
      <c r="N130" s="31"/>
      <c r="O130" s="31"/>
      <c r="P130" s="18" t="str">
        <f t="shared" si="13"/>
        <v/>
      </c>
      <c r="Q130" s="18" t="str">
        <f t="shared" si="1"/>
        <v/>
      </c>
      <c r="R130" s="19" t="str">
        <f>IF(ISNA(VLOOKUP(Q130,Risikoberechnung!$A$2:$B$13,2,FALSE)),"x",VLOOKUP(Q130,Risikoberechnung!$A$2:$B$13,2,FALSE))</f>
        <v>x</v>
      </c>
      <c r="S130" s="30"/>
      <c r="T130" s="32"/>
      <c r="U130" s="86"/>
      <c r="V130" s="33">
        <v>1</v>
      </c>
      <c r="W130" s="33" t="str">
        <f>IF(U130=Ergebnis!$C$4,0,(IF(U130=Ergebnis!$C$5,1,"x")))</f>
        <v>x</v>
      </c>
    </row>
    <row r="131" spans="1:23" ht="14.45" customHeight="1" x14ac:dyDescent="0.25">
      <c r="A131" s="35">
        <f t="shared" si="11"/>
        <v>126</v>
      </c>
      <c r="B131" s="35"/>
      <c r="C131" s="84"/>
      <c r="D131" s="84"/>
      <c r="E131" s="84"/>
      <c r="F131" s="85"/>
      <c r="G131" s="31"/>
      <c r="H131" s="31"/>
      <c r="I131" s="18" t="str">
        <f t="shared" si="12"/>
        <v/>
      </c>
      <c r="J131" s="18" t="str">
        <f t="shared" si="14"/>
        <v/>
      </c>
      <c r="K131" s="19" t="str">
        <f>IF(ISNA(VLOOKUP(J131,Risikoberechnung!$A$2:$B$13,2,FALSE)),"x",VLOOKUP(J131,Risikoberechnung!$A$2:$B$13,2,FALSE))</f>
        <v>x</v>
      </c>
      <c r="L131" s="30"/>
      <c r="M131" s="85"/>
      <c r="N131" s="31"/>
      <c r="O131" s="31"/>
      <c r="P131" s="18" t="str">
        <f t="shared" si="13"/>
        <v/>
      </c>
      <c r="Q131" s="18" t="str">
        <f t="shared" si="1"/>
        <v/>
      </c>
      <c r="R131" s="19" t="str">
        <f>IF(ISNA(VLOOKUP(Q131,Risikoberechnung!$A$2:$B$13,2,FALSE)),"x",VLOOKUP(Q131,Risikoberechnung!$A$2:$B$13,2,FALSE))</f>
        <v>x</v>
      </c>
      <c r="S131" s="30"/>
      <c r="T131" s="32"/>
      <c r="U131" s="86"/>
      <c r="V131" s="33">
        <v>1</v>
      </c>
      <c r="W131" s="33" t="str">
        <f>IF(U131=Ergebnis!$C$4,0,(IF(U131=Ergebnis!$C$5,1,"x")))</f>
        <v>x</v>
      </c>
    </row>
    <row r="132" spans="1:23" ht="14.45" customHeight="1" x14ac:dyDescent="0.25">
      <c r="A132" s="35">
        <f t="shared" si="11"/>
        <v>127</v>
      </c>
      <c r="B132" s="35"/>
      <c r="C132" s="84"/>
      <c r="D132" s="84"/>
      <c r="E132" s="84"/>
      <c r="F132" s="85"/>
      <c r="G132" s="31"/>
      <c r="H132" s="31"/>
      <c r="I132" s="18" t="str">
        <f t="shared" si="12"/>
        <v/>
      </c>
      <c r="J132" s="18" t="str">
        <f t="shared" si="14"/>
        <v/>
      </c>
      <c r="K132" s="19" t="str">
        <f>IF(ISNA(VLOOKUP(J132,Risikoberechnung!$A$2:$B$13,2,FALSE)),"x",VLOOKUP(J132,Risikoberechnung!$A$2:$B$13,2,FALSE))</f>
        <v>x</v>
      </c>
      <c r="L132" s="30"/>
      <c r="M132" s="85"/>
      <c r="N132" s="31"/>
      <c r="O132" s="31"/>
      <c r="P132" s="18" t="str">
        <f t="shared" si="13"/>
        <v/>
      </c>
      <c r="Q132" s="18" t="str">
        <f t="shared" si="1"/>
        <v/>
      </c>
      <c r="R132" s="19" t="str">
        <f>IF(ISNA(VLOOKUP(Q132,Risikoberechnung!$A$2:$B$13,2,FALSE)),"x",VLOOKUP(Q132,Risikoberechnung!$A$2:$B$13,2,FALSE))</f>
        <v>x</v>
      </c>
      <c r="S132" s="30"/>
      <c r="T132" s="32"/>
      <c r="U132" s="86"/>
      <c r="V132" s="33">
        <v>1</v>
      </c>
      <c r="W132" s="33" t="str">
        <f>IF(U132=Ergebnis!$C$4,0,(IF(U132=Ergebnis!$C$5,1,"x")))</f>
        <v>x</v>
      </c>
    </row>
    <row r="133" spans="1:23" ht="14.45" customHeight="1" x14ac:dyDescent="0.25">
      <c r="A133" s="35">
        <f t="shared" si="11"/>
        <v>128</v>
      </c>
      <c r="B133" s="35"/>
      <c r="C133" s="84"/>
      <c r="D133" s="84"/>
      <c r="E133" s="84"/>
      <c r="F133" s="85"/>
      <c r="G133" s="31"/>
      <c r="H133" s="31"/>
      <c r="I133" s="18" t="str">
        <f t="shared" si="12"/>
        <v/>
      </c>
      <c r="J133" s="18" t="str">
        <f t="shared" si="14"/>
        <v/>
      </c>
      <c r="K133" s="19" t="str">
        <f>IF(ISNA(VLOOKUP(J133,Risikoberechnung!$A$2:$B$13,2,FALSE)),"x",VLOOKUP(J133,Risikoberechnung!$A$2:$B$13,2,FALSE))</f>
        <v>x</v>
      </c>
      <c r="L133" s="30"/>
      <c r="M133" s="85"/>
      <c r="N133" s="31"/>
      <c r="O133" s="31"/>
      <c r="P133" s="18" t="str">
        <f t="shared" si="13"/>
        <v/>
      </c>
      <c r="Q133" s="18" t="str">
        <f t="shared" si="1"/>
        <v/>
      </c>
      <c r="R133" s="19" t="str">
        <f>IF(ISNA(VLOOKUP(Q133,Risikoberechnung!$A$2:$B$13,2,FALSE)),"x",VLOOKUP(Q133,Risikoberechnung!$A$2:$B$13,2,FALSE))</f>
        <v>x</v>
      </c>
      <c r="S133" s="30"/>
      <c r="T133" s="32"/>
      <c r="U133" s="86"/>
      <c r="V133" s="33">
        <v>1</v>
      </c>
      <c r="W133" s="33" t="str">
        <f>IF(U133=Ergebnis!$C$4,0,(IF(U133=Ergebnis!$C$5,1,"x")))</f>
        <v>x</v>
      </c>
    </row>
    <row r="134" spans="1:23" ht="14.45" customHeight="1" x14ac:dyDescent="0.25">
      <c r="A134" s="35">
        <f t="shared" si="11"/>
        <v>129</v>
      </c>
      <c r="B134" s="35"/>
      <c r="C134" s="84"/>
      <c r="D134" s="84"/>
      <c r="E134" s="84"/>
      <c r="F134" s="85"/>
      <c r="G134" s="31"/>
      <c r="H134" s="31"/>
      <c r="I134" s="18" t="str">
        <f t="shared" si="12"/>
        <v/>
      </c>
      <c r="J134" s="18" t="str">
        <f t="shared" si="14"/>
        <v/>
      </c>
      <c r="K134" s="19" t="str">
        <f>IF(ISNA(VLOOKUP(J134,Risikoberechnung!$A$2:$B$13,2,FALSE)),"x",VLOOKUP(J134,Risikoberechnung!$A$2:$B$13,2,FALSE))</f>
        <v>x</v>
      </c>
      <c r="L134" s="30"/>
      <c r="M134" s="85"/>
      <c r="N134" s="31"/>
      <c r="O134" s="31"/>
      <c r="P134" s="18" t="str">
        <f t="shared" si="13"/>
        <v/>
      </c>
      <c r="Q134" s="18" t="str">
        <f t="shared" si="1"/>
        <v/>
      </c>
      <c r="R134" s="19" t="str">
        <f>IF(ISNA(VLOOKUP(Q134,Risikoberechnung!$A$2:$B$13,2,FALSE)),"x",VLOOKUP(Q134,Risikoberechnung!$A$2:$B$13,2,FALSE))</f>
        <v>x</v>
      </c>
      <c r="S134" s="30"/>
      <c r="T134" s="32"/>
      <c r="U134" s="86"/>
      <c r="V134" s="33">
        <v>1</v>
      </c>
      <c r="W134" s="33" t="str">
        <f>IF(U134=Ergebnis!$C$4,0,(IF(U134=Ergebnis!$C$5,1,"x")))</f>
        <v>x</v>
      </c>
    </row>
    <row r="135" spans="1:23" ht="14.45" customHeight="1" x14ac:dyDescent="0.25">
      <c r="A135" s="35">
        <f t="shared" ref="A135:A142" si="15">ROW()-5</f>
        <v>130</v>
      </c>
      <c r="B135" s="35"/>
      <c r="C135" s="84"/>
      <c r="D135" s="84"/>
      <c r="E135" s="84"/>
      <c r="F135" s="85"/>
      <c r="G135" s="31"/>
      <c r="H135" s="31"/>
      <c r="I135" s="18" t="str">
        <f t="shared" ref="I135:I142" si="16">CONCATENATE(G135,H135)</f>
        <v/>
      </c>
      <c r="J135" s="18" t="str">
        <f t="shared" si="14"/>
        <v/>
      </c>
      <c r="K135" s="19" t="str">
        <f>IF(ISNA(VLOOKUP(J135,Risikoberechnung!$A$2:$B$13,2,FALSE)),"x",VLOOKUP(J135,Risikoberechnung!$A$2:$B$13,2,FALSE))</f>
        <v>x</v>
      </c>
      <c r="L135" s="30"/>
      <c r="M135" s="85"/>
      <c r="N135" s="31"/>
      <c r="O135" s="31"/>
      <c r="P135" s="18" t="str">
        <f t="shared" ref="P135:P142" si="17">CONCATENATE(N135,O135)</f>
        <v/>
      </c>
      <c r="Q135" s="18" t="str">
        <f t="shared" si="1"/>
        <v/>
      </c>
      <c r="R135" s="19" t="str">
        <f>IF(ISNA(VLOOKUP(Q135,Risikoberechnung!$A$2:$B$13,2,FALSE)),"x",VLOOKUP(Q135,Risikoberechnung!$A$2:$B$13,2,FALSE))</f>
        <v>x</v>
      </c>
      <c r="S135" s="30"/>
      <c r="T135" s="32"/>
      <c r="U135" s="86"/>
      <c r="V135" s="33">
        <v>1</v>
      </c>
      <c r="W135" s="33" t="str">
        <f>IF(U135=Ergebnis!$C$4,0,(IF(U135=Ergebnis!$C$5,1,"x")))</f>
        <v>x</v>
      </c>
    </row>
    <row r="136" spans="1:23" ht="14.45" customHeight="1" x14ac:dyDescent="0.25">
      <c r="A136" s="35">
        <f t="shared" si="15"/>
        <v>131</v>
      </c>
      <c r="B136" s="35"/>
      <c r="C136" s="84"/>
      <c r="D136" s="84"/>
      <c r="E136" s="84"/>
      <c r="F136" s="85"/>
      <c r="G136" s="31"/>
      <c r="H136" s="31"/>
      <c r="I136" s="18" t="str">
        <f t="shared" si="16"/>
        <v/>
      </c>
      <c r="J136" s="18" t="str">
        <f t="shared" si="14"/>
        <v/>
      </c>
      <c r="K136" s="19" t="str">
        <f>IF(ISNA(VLOOKUP(J136,Risikoberechnung!$A$2:$B$13,2,FALSE)),"x",VLOOKUP(J136,Risikoberechnung!$A$2:$B$13,2,FALSE))</f>
        <v>x</v>
      </c>
      <c r="L136" s="30"/>
      <c r="M136" s="85"/>
      <c r="N136" s="31"/>
      <c r="O136" s="31"/>
      <c r="P136" s="18" t="str">
        <f t="shared" si="17"/>
        <v/>
      </c>
      <c r="Q136" s="18" t="str">
        <f t="shared" si="1"/>
        <v/>
      </c>
      <c r="R136" s="19" t="str">
        <f>IF(ISNA(VLOOKUP(Q136,Risikoberechnung!$A$2:$B$13,2,FALSE)),"x",VLOOKUP(Q136,Risikoberechnung!$A$2:$B$13,2,FALSE))</f>
        <v>x</v>
      </c>
      <c r="S136" s="30"/>
      <c r="T136" s="32"/>
      <c r="U136" s="86"/>
      <c r="V136" s="33">
        <v>1</v>
      </c>
      <c r="W136" s="33" t="str">
        <f>IF(U136=Ergebnis!$C$4,0,(IF(U136=Ergebnis!$C$5,1,"x")))</f>
        <v>x</v>
      </c>
    </row>
    <row r="137" spans="1:23" ht="14.45" customHeight="1" x14ac:dyDescent="0.25">
      <c r="A137" s="35">
        <f t="shared" si="15"/>
        <v>132</v>
      </c>
      <c r="B137" s="35"/>
      <c r="C137" s="84"/>
      <c r="D137" s="84"/>
      <c r="E137" s="84"/>
      <c r="F137" s="85"/>
      <c r="G137" s="31"/>
      <c r="H137" s="31"/>
      <c r="I137" s="18" t="str">
        <f t="shared" si="16"/>
        <v/>
      </c>
      <c r="J137" s="18" t="str">
        <f t="shared" si="14"/>
        <v/>
      </c>
      <c r="K137" s="19" t="str">
        <f>IF(ISNA(VLOOKUP(J137,Risikoberechnung!$A$2:$B$13,2,FALSE)),"x",VLOOKUP(J137,Risikoberechnung!$A$2:$B$13,2,FALSE))</f>
        <v>x</v>
      </c>
      <c r="L137" s="30"/>
      <c r="M137" s="85"/>
      <c r="N137" s="31"/>
      <c r="O137" s="31"/>
      <c r="P137" s="18" t="str">
        <f t="shared" si="17"/>
        <v/>
      </c>
      <c r="Q137" s="18" t="str">
        <f t="shared" si="1"/>
        <v/>
      </c>
      <c r="R137" s="19" t="str">
        <f>IF(ISNA(VLOOKUP(Q137,Risikoberechnung!$A$2:$B$13,2,FALSE)),"x",VLOOKUP(Q137,Risikoberechnung!$A$2:$B$13,2,FALSE))</f>
        <v>x</v>
      </c>
      <c r="S137" s="30"/>
      <c r="T137" s="32"/>
      <c r="U137" s="86"/>
      <c r="V137" s="33">
        <v>1</v>
      </c>
      <c r="W137" s="33" t="str">
        <f>IF(U137=Ergebnis!$C$4,0,(IF(U137=Ergebnis!$C$5,1,"x")))</f>
        <v>x</v>
      </c>
    </row>
    <row r="138" spans="1:23" ht="14.45" customHeight="1" x14ac:dyDescent="0.25">
      <c r="A138" s="35">
        <f t="shared" si="15"/>
        <v>133</v>
      </c>
      <c r="B138" s="35"/>
      <c r="C138" s="84"/>
      <c r="D138" s="84"/>
      <c r="E138" s="84"/>
      <c r="F138" s="85"/>
      <c r="G138" s="31"/>
      <c r="H138" s="31"/>
      <c r="I138" s="18" t="str">
        <f t="shared" si="16"/>
        <v/>
      </c>
      <c r="J138" s="18" t="str">
        <f t="shared" si="14"/>
        <v/>
      </c>
      <c r="K138" s="19" t="str">
        <f>IF(ISNA(VLOOKUP(J138,Risikoberechnung!$A$2:$B$13,2,FALSE)),"x",VLOOKUP(J138,Risikoberechnung!$A$2:$B$13,2,FALSE))</f>
        <v>x</v>
      </c>
      <c r="L138" s="30"/>
      <c r="M138" s="85"/>
      <c r="N138" s="31"/>
      <c r="O138" s="31"/>
      <c r="P138" s="18" t="str">
        <f t="shared" si="17"/>
        <v/>
      </c>
      <c r="Q138" s="18" t="str">
        <f t="shared" si="1"/>
        <v/>
      </c>
      <c r="R138" s="19" t="str">
        <f>IF(ISNA(VLOOKUP(Q138,Risikoberechnung!$A$2:$B$13,2,FALSE)),"x",VLOOKUP(Q138,Risikoberechnung!$A$2:$B$13,2,FALSE))</f>
        <v>x</v>
      </c>
      <c r="S138" s="30"/>
      <c r="T138" s="32"/>
      <c r="U138" s="86"/>
      <c r="V138" s="33">
        <v>1</v>
      </c>
      <c r="W138" s="33" t="str">
        <f>IF(U138=Ergebnis!$C$4,0,(IF(U138=Ergebnis!$C$5,1,"x")))</f>
        <v>x</v>
      </c>
    </row>
    <row r="139" spans="1:23" ht="14.45" customHeight="1" x14ac:dyDescent="0.25">
      <c r="A139" s="35">
        <f t="shared" si="15"/>
        <v>134</v>
      </c>
      <c r="B139" s="35"/>
      <c r="C139" s="84"/>
      <c r="D139" s="84"/>
      <c r="E139" s="84"/>
      <c r="F139" s="85"/>
      <c r="G139" s="31"/>
      <c r="H139" s="31"/>
      <c r="I139" s="18" t="str">
        <f t="shared" si="16"/>
        <v/>
      </c>
      <c r="J139" s="18" t="str">
        <f t="shared" si="14"/>
        <v/>
      </c>
      <c r="K139" s="19" t="str">
        <f>IF(ISNA(VLOOKUP(J139,Risikoberechnung!$A$2:$B$13,2,FALSE)),"x",VLOOKUP(J139,Risikoberechnung!$A$2:$B$13,2,FALSE))</f>
        <v>x</v>
      </c>
      <c r="L139" s="30"/>
      <c r="M139" s="85"/>
      <c r="N139" s="31"/>
      <c r="O139" s="31"/>
      <c r="P139" s="18" t="str">
        <f t="shared" si="17"/>
        <v/>
      </c>
      <c r="Q139" s="18" t="str">
        <f t="shared" si="1"/>
        <v/>
      </c>
      <c r="R139" s="19" t="str">
        <f>IF(ISNA(VLOOKUP(Q139,Risikoberechnung!$A$2:$B$13,2,FALSE)),"x",VLOOKUP(Q139,Risikoberechnung!$A$2:$B$13,2,FALSE))</f>
        <v>x</v>
      </c>
      <c r="S139" s="30"/>
      <c r="T139" s="32"/>
      <c r="U139" s="86"/>
      <c r="V139" s="33">
        <v>1</v>
      </c>
      <c r="W139" s="33" t="str">
        <f>IF(U139=Ergebnis!$C$4,0,(IF(U139=Ergebnis!$C$5,1,"x")))</f>
        <v>x</v>
      </c>
    </row>
    <row r="140" spans="1:23" ht="14.45" customHeight="1" x14ac:dyDescent="0.25">
      <c r="A140" s="35">
        <f t="shared" si="15"/>
        <v>135</v>
      </c>
      <c r="B140" s="35"/>
      <c r="C140" s="84"/>
      <c r="D140" s="84"/>
      <c r="E140" s="84"/>
      <c r="F140" s="85"/>
      <c r="G140" s="31"/>
      <c r="H140" s="31"/>
      <c r="I140" s="18" t="str">
        <f t="shared" si="16"/>
        <v/>
      </c>
      <c r="J140" s="18" t="str">
        <f t="shared" si="14"/>
        <v/>
      </c>
      <c r="K140" s="19" t="str">
        <f>IF(ISNA(VLOOKUP(J140,Risikoberechnung!$A$2:$B$13,2,FALSE)),"x",VLOOKUP(J140,Risikoberechnung!$A$2:$B$13,2,FALSE))</f>
        <v>x</v>
      </c>
      <c r="L140" s="30"/>
      <c r="M140" s="85"/>
      <c r="N140" s="31"/>
      <c r="O140" s="31"/>
      <c r="P140" s="18" t="str">
        <f t="shared" si="17"/>
        <v/>
      </c>
      <c r="Q140" s="18" t="str">
        <f t="shared" si="1"/>
        <v/>
      </c>
      <c r="R140" s="19" t="str">
        <f>IF(ISNA(VLOOKUP(Q140,Risikoberechnung!$A$2:$B$13,2,FALSE)),"x",VLOOKUP(Q140,Risikoberechnung!$A$2:$B$13,2,FALSE))</f>
        <v>x</v>
      </c>
      <c r="S140" s="30"/>
      <c r="T140" s="44"/>
      <c r="U140" s="86"/>
      <c r="V140" s="33">
        <v>1</v>
      </c>
      <c r="W140" s="33" t="str">
        <f>IF(U140=Ergebnis!$C$4,0,(IF(U140=Ergebnis!$C$5,1,"x")))</f>
        <v>x</v>
      </c>
    </row>
    <row r="141" spans="1:23" ht="14.45" customHeight="1" x14ac:dyDescent="0.25">
      <c r="A141" s="35">
        <f t="shared" si="15"/>
        <v>136</v>
      </c>
      <c r="B141" s="35"/>
      <c r="C141" s="84"/>
      <c r="D141" s="84"/>
      <c r="E141" s="84"/>
      <c r="F141" s="85"/>
      <c r="G141" s="31"/>
      <c r="H141" s="31"/>
      <c r="I141" s="18" t="str">
        <f t="shared" si="16"/>
        <v/>
      </c>
      <c r="J141" s="18" t="str">
        <f t="shared" si="14"/>
        <v/>
      </c>
      <c r="K141" s="19" t="str">
        <f>IF(ISNA(VLOOKUP(J141,Risikoberechnung!$A$2:$B$13,2,FALSE)),"x",VLOOKUP(J141,Risikoberechnung!$A$2:$B$13,2,FALSE))</f>
        <v>x</v>
      </c>
      <c r="L141" s="30"/>
      <c r="M141" s="85"/>
      <c r="N141" s="31"/>
      <c r="O141" s="31"/>
      <c r="P141" s="18" t="str">
        <f t="shared" si="17"/>
        <v/>
      </c>
      <c r="Q141" s="18" t="str">
        <f t="shared" si="1"/>
        <v/>
      </c>
      <c r="R141" s="19" t="str">
        <f>IF(ISNA(VLOOKUP(Q141,Risikoberechnung!$A$2:$B$13,2,FALSE)),"x",VLOOKUP(Q141,Risikoberechnung!$A$2:$B$13,2,FALSE))</f>
        <v>x</v>
      </c>
      <c r="S141" s="30"/>
      <c r="T141" s="32"/>
      <c r="U141" s="86"/>
      <c r="V141" s="33">
        <v>1</v>
      </c>
      <c r="W141" s="33" t="str">
        <f>IF(U141=Ergebnis!$C$4,0,(IF(U141=Ergebnis!$C$5,1,"x")))</f>
        <v>x</v>
      </c>
    </row>
    <row r="142" spans="1:23" ht="14.45" customHeight="1" x14ac:dyDescent="0.25">
      <c r="A142" s="35">
        <f t="shared" si="15"/>
        <v>137</v>
      </c>
      <c r="B142" s="35"/>
      <c r="C142" s="84"/>
      <c r="D142" s="84"/>
      <c r="E142" s="84"/>
      <c r="F142" s="85"/>
      <c r="G142" s="31"/>
      <c r="H142" s="31"/>
      <c r="I142" s="18" t="str">
        <f t="shared" si="16"/>
        <v/>
      </c>
      <c r="J142" s="18" t="str">
        <f t="shared" si="14"/>
        <v/>
      </c>
      <c r="K142" s="19" t="str">
        <f>IF(ISNA(VLOOKUP(J142,Risikoberechnung!$A$2:$B$13,2,FALSE)),"x",VLOOKUP(J142,Risikoberechnung!$A$2:$B$13,2,FALSE))</f>
        <v>x</v>
      </c>
      <c r="L142" s="30"/>
      <c r="M142" s="85"/>
      <c r="N142" s="31"/>
      <c r="O142" s="31"/>
      <c r="P142" s="18" t="str">
        <f t="shared" si="17"/>
        <v/>
      </c>
      <c r="Q142" s="18" t="str">
        <f t="shared" si="1"/>
        <v/>
      </c>
      <c r="R142" s="19" t="str">
        <f>IF(ISNA(VLOOKUP(Q142,Risikoberechnung!$A$2:$B$13,2,FALSE)),"x",VLOOKUP(Q142,Risikoberechnung!$A$2:$B$13,2,FALSE))</f>
        <v>x</v>
      </c>
      <c r="S142" s="30"/>
      <c r="T142" s="32"/>
      <c r="U142" s="86"/>
      <c r="V142" s="33">
        <v>1</v>
      </c>
      <c r="W142" s="33" t="str">
        <f>IF(U142=Ergebnis!$C$4,0,(IF(U142=Ergebnis!$C$5,1,"x")))</f>
        <v>x</v>
      </c>
    </row>
    <row r="143" spans="1:23" ht="14.45" customHeight="1" x14ac:dyDescent="0.25"/>
    <row r="144" spans="1:23" ht="14.45" customHeight="1" x14ac:dyDescent="0.25"/>
    <row r="145" ht="14.45" customHeight="1" x14ac:dyDescent="0.25"/>
    <row r="146" ht="14.45" customHeight="1" x14ac:dyDescent="0.25"/>
    <row r="147" ht="14.45" customHeight="1" x14ac:dyDescent="0.25"/>
    <row r="148" ht="14.45" customHeight="1" x14ac:dyDescent="0.25"/>
    <row r="149" ht="14.45" customHeight="1" x14ac:dyDescent="0.25"/>
    <row r="150" ht="14.45" customHeight="1" x14ac:dyDescent="0.25"/>
    <row r="151" ht="14.45" customHeight="1" x14ac:dyDescent="0.25"/>
    <row r="152" ht="14.45" customHeight="1" x14ac:dyDescent="0.25"/>
    <row r="153" ht="14.45" customHeight="1" x14ac:dyDescent="0.25"/>
    <row r="154" ht="14.45" customHeight="1" x14ac:dyDescent="0.25"/>
    <row r="155" ht="14.45" customHeight="1" x14ac:dyDescent="0.25"/>
    <row r="156" ht="14.45" customHeight="1" x14ac:dyDescent="0.25"/>
    <row r="157" ht="14.45" customHeight="1" x14ac:dyDescent="0.25"/>
    <row r="158" ht="14.45" customHeight="1" x14ac:dyDescent="0.25"/>
    <row r="159" ht="14.45" customHeight="1" x14ac:dyDescent="0.25"/>
    <row r="160" ht="14.45" customHeight="1" x14ac:dyDescent="0.25"/>
    <row r="161" ht="14.45" customHeight="1" x14ac:dyDescent="0.25"/>
    <row r="162" ht="14.45" customHeight="1" x14ac:dyDescent="0.25"/>
    <row r="163" ht="14.45" customHeight="1" x14ac:dyDescent="0.25"/>
    <row r="164" ht="14.45" customHeight="1" x14ac:dyDescent="0.25"/>
    <row r="165" ht="14.45" customHeight="1" x14ac:dyDescent="0.25"/>
    <row r="166" ht="14.45" customHeight="1" x14ac:dyDescent="0.25"/>
    <row r="167" ht="14.45" customHeight="1" x14ac:dyDescent="0.25"/>
    <row r="168" ht="14.45" customHeight="1" x14ac:dyDescent="0.25"/>
    <row r="169" ht="14.45" customHeight="1" x14ac:dyDescent="0.25"/>
    <row r="170" ht="14.45" customHeight="1" x14ac:dyDescent="0.25"/>
    <row r="171" ht="14.45" customHeight="1" x14ac:dyDescent="0.25"/>
    <row r="172" ht="14.45" customHeight="1" x14ac:dyDescent="0.25"/>
    <row r="173" ht="14.45" customHeight="1" x14ac:dyDescent="0.25"/>
    <row r="174" ht="14.45" customHeight="1" x14ac:dyDescent="0.25"/>
    <row r="175" ht="14.45" customHeight="1" x14ac:dyDescent="0.25"/>
    <row r="176" ht="14.45" customHeight="1" x14ac:dyDescent="0.25"/>
    <row r="177" ht="14.45" customHeight="1" x14ac:dyDescent="0.25"/>
    <row r="178" ht="14.45" customHeight="1" x14ac:dyDescent="0.25"/>
  </sheetData>
  <autoFilter ref="A5:U142"/>
  <mergeCells count="3">
    <mergeCell ref="A2:F2"/>
    <mergeCell ref="G2:M2"/>
    <mergeCell ref="N2:T2"/>
  </mergeCells>
  <conditionalFormatting sqref="K6">
    <cfRule type="cellIs" dxfId="23" priority="25" operator="equal">
      <formula>1</formula>
    </cfRule>
    <cfRule type="cellIs" dxfId="22" priority="26" operator="equal">
      <formula>2</formula>
    </cfRule>
    <cfRule type="cellIs" dxfId="21" priority="27" operator="equal">
      <formula>3</formula>
    </cfRule>
    <cfRule type="cellIs" dxfId="20" priority="31" operator="equal">
      <formula>4</formula>
    </cfRule>
    <cfRule type="cellIs" dxfId="19" priority="32" operator="equal">
      <formula>5</formula>
    </cfRule>
    <cfRule type="cellIs" dxfId="18" priority="33" operator="equal">
      <formula>6</formula>
    </cfRule>
  </conditionalFormatting>
  <conditionalFormatting sqref="R6">
    <cfRule type="cellIs" dxfId="17" priority="19" operator="equal">
      <formula>1</formula>
    </cfRule>
    <cfRule type="cellIs" dxfId="16" priority="20" operator="equal">
      <formula>2</formula>
    </cfRule>
    <cfRule type="cellIs" dxfId="15" priority="21" operator="equal">
      <formula>3</formula>
    </cfRule>
    <cfRule type="cellIs" dxfId="14" priority="22" operator="equal">
      <formula>4</formula>
    </cfRule>
    <cfRule type="cellIs" dxfId="13" priority="23" operator="equal">
      <formula>5</formula>
    </cfRule>
    <cfRule type="cellIs" dxfId="12" priority="24" operator="equal">
      <formula>6</formula>
    </cfRule>
  </conditionalFormatting>
  <conditionalFormatting sqref="R7:R142">
    <cfRule type="cellIs" dxfId="11" priority="7" operator="equal">
      <formula>1</formula>
    </cfRule>
    <cfRule type="cellIs" dxfId="10" priority="8" operator="equal">
      <formula>2</formula>
    </cfRule>
    <cfRule type="cellIs" dxfId="9" priority="9" operator="equal">
      <formula>3</formula>
    </cfRule>
    <cfRule type="cellIs" dxfId="8" priority="10" operator="equal">
      <formula>4</formula>
    </cfRule>
    <cfRule type="cellIs" dxfId="7" priority="11" operator="equal">
      <formula>5</formula>
    </cfRule>
    <cfRule type="cellIs" dxfId="6" priority="12" operator="equal">
      <formula>6</formula>
    </cfRule>
  </conditionalFormatting>
  <conditionalFormatting sqref="K7:K142">
    <cfRule type="cellIs" dxfId="5" priority="1" operator="equal">
      <formula>1</formula>
    </cfRule>
    <cfRule type="cellIs" dxfId="4" priority="2" operator="equal">
      <formula>2</formula>
    </cfRule>
    <cfRule type="cellIs" dxfId="3" priority="3" operator="equal">
      <formula>3</formula>
    </cfRule>
    <cfRule type="cellIs" dxfId="2" priority="4" operator="equal">
      <formula>4</formula>
    </cfRule>
    <cfRule type="cellIs" dxfId="1" priority="5" operator="equal">
      <formula>5</formula>
    </cfRule>
    <cfRule type="cellIs" dxfId="0" priority="6" operator="equal">
      <formula>6</formula>
    </cfRule>
  </conditionalFormatting>
  <dataValidations count="1">
    <dataValidation allowBlank="1" showInputMessage="1" sqref="F6:F142"/>
  </dataValidations>
  <pageMargins left="0.8" right="0.70866141732283472" top="0.78740157480314965" bottom="0.78740157480314965"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Risikoanalyse!$A$3:$A$6</xm:f>
          </x14:formula1>
          <xm:sqref>G25:G142 G6:G23 N6:N23 N25:N142</xm:sqref>
        </x14:dataValidation>
        <x14:dataValidation type="list" allowBlank="1" showInputMessage="1">
          <x14:formula1>
            <xm:f>Risiken!$A$2:$A$31</xm:f>
          </x14:formula1>
          <xm:sqref>C6:C23 C25:C142</xm:sqref>
        </x14:dataValidation>
        <x14:dataValidation type="list" allowBlank="1" showInputMessage="1">
          <x14:formula1>
            <xm:f>Risikoquellen!$A$2:$A$43</xm:f>
          </x14:formula1>
          <xm:sqref>E6:E23 E25:E142</xm:sqref>
        </x14:dataValidation>
        <x14:dataValidation type="list" allowBlank="1" showInputMessage="1">
          <x14:formula1>
            <xm:f>Risikobewältigung!$A$2:$A$7</xm:f>
          </x14:formula1>
          <xm:sqref>L25:L142 L6:L23 S6:S23 S25:S142</xm:sqref>
        </x14:dataValidation>
        <x14:dataValidation type="list" allowBlank="1" showInputMessage="1" showErrorMessage="1">
          <x14:formula1>
            <xm:f>Risikoanalyse!$A$10:$A$12</xm:f>
          </x14:formula1>
          <xm:sqref>H25:H142 H6:H23 O6:O23 O25:O142</xm:sqref>
        </x14:dataValidation>
        <x14:dataValidation type="list" allowBlank="1" showInputMessage="1">
          <x14:formula1>
            <xm:f>Ergebnis!$C$3:$C$5</xm:f>
          </x14:formula1>
          <xm:sqref>U6:U23 U25:U142</xm:sqref>
        </x14:dataValidation>
        <x14:dataValidation type="list" allowBlank="1" showInputMessage="1">
          <x14:formula1>
            <xm:f>Risikobeispiele!$A$2:$A$53</xm:f>
          </x14:formula1>
          <xm:sqref>D6:D23 D25:D142</xm:sqref>
        </x14:dataValidation>
        <x14:dataValidation type="list" allowBlank="1" showInputMessage="1">
          <x14:formula1>
            <xm:f>Maßnahmen!$A$2:$A$35</xm:f>
          </x14:formula1>
          <xm:sqref>M25:M142 M6:M23 T6:T23 T25:T142</xm:sqref>
        </x14:dataValidation>
        <x14:dataValidation type="list" allowBlank="1" showInputMessage="1" showErrorMessage="1">
          <x14:formula1>
            <xm:f>Ausfüllhilfen!$C$2:$C$5</xm:f>
          </x14:formula1>
          <xm:sqref>B6:B23 B25:B142</xm:sqref>
        </x14:dataValidation>
        <x14:dataValidation type="list" allowBlank="1" showInputMessage="1" showErrorMessage="1">
          <x14:formula1>
            <xm:f>[1]Ausfüllhilfen!#REF!</xm:f>
          </x14:formula1>
          <xm:sqref>B24</xm:sqref>
        </x14:dataValidation>
        <x14:dataValidation type="list" allowBlank="1" showInputMessage="1">
          <x14:formula1>
            <xm:f>[1]Risikobeispiele!#REF!</xm:f>
          </x14:formula1>
          <xm:sqref>D24</xm:sqref>
        </x14:dataValidation>
        <x14:dataValidation type="list" allowBlank="1" showInputMessage="1" showErrorMessage="1">
          <x14:formula1>
            <xm:f>[1]Risikoanalyse!#REF!</xm:f>
          </x14:formula1>
          <xm:sqref>G24:H24 N24:O24</xm:sqref>
        </x14:dataValidation>
        <x14:dataValidation type="list" allowBlank="1" showInputMessage="1">
          <x14:formula1>
            <xm:f>[1]Risikoquellen!#REF!</xm:f>
          </x14:formula1>
          <xm:sqref>E24</xm:sqref>
        </x14:dataValidation>
        <x14:dataValidation type="list" allowBlank="1" showInputMessage="1">
          <x14:formula1>
            <xm:f>[1]Risiken!#REF!</xm:f>
          </x14:formula1>
          <xm:sqref>C24</xm:sqref>
        </x14:dataValidation>
        <x14:dataValidation type="list" allowBlank="1" showInputMessage="1">
          <x14:formula1>
            <xm:f>[1]Maßnahmen!#REF!</xm:f>
          </x14:formula1>
          <xm:sqref>M24 T24</xm:sqref>
        </x14:dataValidation>
        <x14:dataValidation type="list" allowBlank="1" showInputMessage="1">
          <x14:formula1>
            <xm:f>[1]Risikobewältigung!#REF!</xm:f>
          </x14:formula1>
          <xm:sqref>L24 S24</xm:sqref>
        </x14:dataValidation>
        <x14:dataValidation type="list" allowBlank="1" showInputMessage="1">
          <x14:formula1>
            <xm:f>[1]Ergebnis!#REF!</xm:f>
          </x14:formula1>
          <xm:sqref>U24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0"/>
  <sheetViews>
    <sheetView topLeftCell="P1" zoomScale="110" zoomScaleNormal="110" workbookViewId="0">
      <selection activeCell="P1" sqref="P1"/>
    </sheetView>
  </sheetViews>
  <sheetFormatPr baseColWidth="10" defaultRowHeight="15" outlineLevelCol="1" x14ac:dyDescent="0.25"/>
  <cols>
    <col min="1" max="1" width="15" style="25" hidden="1" customWidth="1" outlineLevel="1"/>
    <col min="2" max="3" width="11.85546875" hidden="1" customWidth="1" outlineLevel="1"/>
    <col min="4" max="4" width="11.85546875" style="25" hidden="1" customWidth="1" outlineLevel="1"/>
    <col min="5" max="7" width="11.85546875" hidden="1" customWidth="1" outlineLevel="1"/>
    <col min="8" max="8" width="4.28515625" hidden="1" customWidth="1"/>
    <col min="9" max="9" width="5.42578125" hidden="1" customWidth="1"/>
    <col min="10" max="10" width="9.7109375" hidden="1" customWidth="1"/>
    <col min="11" max="14" width="8.7109375" hidden="1" customWidth="1"/>
    <col min="15" max="15" width="0" hidden="1" customWidth="1"/>
    <col min="16" max="16" width="23.28515625" bestFit="1" customWidth="1"/>
    <col min="17" max="17" width="3.28515625" customWidth="1"/>
    <col min="18" max="24" width="11.5703125" customWidth="1" outlineLevel="1"/>
    <col min="25" max="25" width="11.5703125"/>
  </cols>
  <sheetData>
    <row r="2" spans="1:23" x14ac:dyDescent="0.25">
      <c r="B2" s="124" t="s">
        <v>37</v>
      </c>
      <c r="C2" s="125"/>
      <c r="D2" s="126"/>
      <c r="E2" s="124" t="s">
        <v>38</v>
      </c>
      <c r="F2" s="125"/>
      <c r="G2" s="126"/>
    </row>
    <row r="3" spans="1:23" ht="30" x14ac:dyDescent="0.25">
      <c r="A3" s="87" t="s">
        <v>36</v>
      </c>
      <c r="B3" s="88" t="s">
        <v>34</v>
      </c>
      <c r="C3" s="89" t="s">
        <v>283</v>
      </c>
      <c r="D3" s="90" t="s">
        <v>284</v>
      </c>
      <c r="E3" s="88" t="s">
        <v>34</v>
      </c>
      <c r="F3" s="89" t="s">
        <v>283</v>
      </c>
      <c r="G3" s="90" t="s">
        <v>284</v>
      </c>
      <c r="J3" s="130" t="s">
        <v>291</v>
      </c>
      <c r="K3" s="130"/>
      <c r="L3" s="131"/>
      <c r="M3" s="131"/>
      <c r="N3" s="131"/>
      <c r="S3" s="130" t="s">
        <v>291</v>
      </c>
      <c r="T3" s="130"/>
      <c r="U3" s="130"/>
      <c r="V3" s="130"/>
      <c r="W3" s="130"/>
    </row>
    <row r="4" spans="1:23" ht="14.45" customHeight="1" x14ac:dyDescent="0.25">
      <c r="A4" s="28">
        <f>DSFA!A6</f>
        <v>1</v>
      </c>
      <c r="B4" s="91" t="str">
        <f>IF(ISNA(VLOOKUP(DSFA!G6,Risikoberechnung!$H$2:$I$5,2,FALSE)),"",VLOOKUP(DSFA!G6,Risikoberechnung!$H$2:$I$5,2,FALSE))</f>
        <v/>
      </c>
      <c r="C4" s="92" t="str">
        <f>IF(ISNA(VLOOKUP(DSFA!H6,Risikoberechnung!$H$2:$I$6,2,FALSE)),"0",VLOOKUP(DSFA!H6,Risikoberechnung!$H$2:$I$6,2,FALSE))</f>
        <v>0</v>
      </c>
      <c r="D4" s="93" t="str">
        <f>DSFA!K6</f>
        <v>x</v>
      </c>
      <c r="E4" s="91" t="str">
        <f>IF(ISNA(VLOOKUP(DSFA!N6,Risikoberechnung!$H$2:$I$6,2,FALSE)),"",VLOOKUP(DSFA!N6,Risikoberechnung!$H$2:$I$6,2,FALSE))</f>
        <v/>
      </c>
      <c r="F4" s="92" t="str">
        <f>IF(ISNA(VLOOKUP(DSFA!O6,Risikoberechnung!$H$2:$I$6,2,FALSE)),"",VLOOKUP(DSFA!O6,Risikoberechnung!$H$2:$I$6,2,FALSE))</f>
        <v/>
      </c>
      <c r="G4" s="93" t="str">
        <f>DSFA!R6</f>
        <v>x</v>
      </c>
      <c r="I4" s="129" t="s">
        <v>10</v>
      </c>
      <c r="J4" s="127" t="s">
        <v>287</v>
      </c>
      <c r="K4" s="144" t="str">
        <f>IF(T4&gt;0,"X","")</f>
        <v/>
      </c>
      <c r="L4" s="147" t="str">
        <f t="shared" ref="L4" si="0">IF(U4&gt;0,"X","")</f>
        <v/>
      </c>
      <c r="M4" s="132" t="str">
        <f t="shared" ref="M4" si="1">IF(V4&gt;0,"X","")</f>
        <v/>
      </c>
      <c r="N4" s="132" t="str">
        <f t="shared" ref="N4" si="2">IF(W4&gt;0,"X","")</f>
        <v/>
      </c>
      <c r="R4" s="129" t="s">
        <v>10</v>
      </c>
      <c r="S4" s="127" t="s">
        <v>287</v>
      </c>
      <c r="T4" s="149">
        <f>Risikomatrix2!C3</f>
        <v>0</v>
      </c>
      <c r="U4" s="152">
        <f>Risikomatrix2!D3</f>
        <v>0</v>
      </c>
      <c r="V4" s="155">
        <f>Risikomatrix2!E3</f>
        <v>0</v>
      </c>
      <c r="W4" s="158">
        <f>Risikomatrix2!F3</f>
        <v>0</v>
      </c>
    </row>
    <row r="5" spans="1:23" ht="14.45" customHeight="1" x14ac:dyDescent="0.25">
      <c r="A5" s="28">
        <f>DSFA!A7</f>
        <v>2</v>
      </c>
      <c r="B5" s="91" t="str">
        <f>IF(ISNA(VLOOKUP(DSFA!G7,Risikoberechnung!$H$2:$I$5,2,FALSE)),"",VLOOKUP(DSFA!G7,Risikoberechnung!$H$2:$I$5,2,FALSE))</f>
        <v/>
      </c>
      <c r="C5" s="92" t="str">
        <f>IF(ISNA(VLOOKUP(DSFA!H7,Risikoberechnung!$H$2:$I$6,2,FALSE)),"0",VLOOKUP(DSFA!H7,Risikoberechnung!$H$2:$I$6,2,FALSE))</f>
        <v>0</v>
      </c>
      <c r="D5" s="93" t="str">
        <f>DSFA!K7</f>
        <v>x</v>
      </c>
      <c r="E5" s="91" t="str">
        <f>IF(ISNA(VLOOKUP(DSFA!N7,Risikoberechnung!$H$2:$I$6,2,FALSE)),"",VLOOKUP(DSFA!N7,Risikoberechnung!$H$2:$I$6,2,FALSE))</f>
        <v/>
      </c>
      <c r="F5" s="92" t="str">
        <f>IF(ISNA(VLOOKUP(DSFA!O7,Risikoberechnung!$H$2:$I$6,2,FALSE)),"",VLOOKUP(DSFA!O7,Risikoberechnung!$H$2:$I$6,2,FALSE))</f>
        <v/>
      </c>
      <c r="G5" s="93" t="str">
        <f>DSFA!R7</f>
        <v>x</v>
      </c>
      <c r="I5" s="129"/>
      <c r="J5" s="127"/>
      <c r="K5" s="145"/>
      <c r="L5" s="147"/>
      <c r="M5" s="132"/>
      <c r="N5" s="132"/>
      <c r="P5" t="s">
        <v>202</v>
      </c>
      <c r="Q5" s="106" t="s">
        <v>285</v>
      </c>
      <c r="R5" s="129"/>
      <c r="S5" s="127"/>
      <c r="T5" s="150"/>
      <c r="U5" s="153"/>
      <c r="V5" s="156"/>
      <c r="W5" s="159"/>
    </row>
    <row r="6" spans="1:23" ht="14.45" customHeight="1" x14ac:dyDescent="0.25">
      <c r="A6" s="28">
        <f>DSFA!A8</f>
        <v>3</v>
      </c>
      <c r="B6" s="91" t="str">
        <f>IF(ISNA(VLOOKUP(DSFA!G8,Risikoberechnung!$H$2:$I$5,2,FALSE)),"",VLOOKUP(DSFA!G8,Risikoberechnung!$H$2:$I$5,2,FALSE))</f>
        <v/>
      </c>
      <c r="C6" s="92" t="str">
        <f>IF(ISNA(VLOOKUP(DSFA!H8,Risikoberechnung!$H$2:$I$6,2,FALSE)),"0",VLOOKUP(DSFA!H8,Risikoberechnung!$H$2:$I$6,2,FALSE))</f>
        <v>0</v>
      </c>
      <c r="D6" s="93" t="str">
        <f>DSFA!K8</f>
        <v>x</v>
      </c>
      <c r="E6" s="91" t="str">
        <f>IF(ISNA(VLOOKUP(DSFA!N8,Risikoberechnung!$H$2:$I$6,2,FALSE)),"",VLOOKUP(DSFA!N8,Risikoberechnung!$H$2:$I$6,2,FALSE))</f>
        <v/>
      </c>
      <c r="F6" s="92" t="str">
        <f>IF(ISNA(VLOOKUP(DSFA!O8,Risikoberechnung!$H$2:$I$6,2,FALSE)),"",VLOOKUP(DSFA!O8,Risikoberechnung!$H$2:$I$6,2,FALSE))</f>
        <v/>
      </c>
      <c r="G6" s="93" t="str">
        <f>DSFA!R8</f>
        <v>x</v>
      </c>
      <c r="I6" s="129"/>
      <c r="J6" s="127"/>
      <c r="K6" s="146"/>
      <c r="L6" s="147"/>
      <c r="M6" s="132"/>
      <c r="N6" s="132"/>
      <c r="P6" t="s">
        <v>201</v>
      </c>
      <c r="Q6" s="107" t="s">
        <v>285</v>
      </c>
      <c r="R6" s="129"/>
      <c r="S6" s="127"/>
      <c r="T6" s="151"/>
      <c r="U6" s="154"/>
      <c r="V6" s="157"/>
      <c r="W6" s="160"/>
    </row>
    <row r="7" spans="1:23" x14ac:dyDescent="0.25">
      <c r="A7" s="28">
        <f>DSFA!A9</f>
        <v>4</v>
      </c>
      <c r="B7" s="91" t="str">
        <f>IF(ISNA(VLOOKUP(DSFA!G9,Risikoberechnung!$H$2:$I$5,2,FALSE)),"",VLOOKUP(DSFA!G9,Risikoberechnung!$H$2:$I$5,2,FALSE))</f>
        <v/>
      </c>
      <c r="C7" s="92" t="str">
        <f>IF(ISNA(VLOOKUP(DSFA!H9,Risikoberechnung!$H$2:$I$6,2,FALSE)),"0",VLOOKUP(DSFA!H9,Risikoberechnung!$H$2:$I$6,2,FALSE))</f>
        <v>0</v>
      </c>
      <c r="D7" s="93" t="str">
        <f>DSFA!K9</f>
        <v>x</v>
      </c>
      <c r="E7" s="91" t="str">
        <f>IF(ISNA(VLOOKUP(DSFA!N9,Risikoberechnung!$H$2:$I$6,2,FALSE)),"",VLOOKUP(DSFA!N9,Risikoberechnung!$H$2:$I$6,2,FALSE))</f>
        <v/>
      </c>
      <c r="F7" s="92" t="str">
        <f>IF(ISNA(VLOOKUP(DSFA!O9,Risikoberechnung!$H$2:$I$6,2,FALSE)),"",VLOOKUP(DSFA!O9,Risikoberechnung!$H$2:$I$6,2,FALSE))</f>
        <v/>
      </c>
      <c r="G7" s="93" t="str">
        <f>DSFA!R9</f>
        <v>x</v>
      </c>
      <c r="I7" s="129"/>
      <c r="J7" s="127" t="s">
        <v>290</v>
      </c>
      <c r="K7" s="133" t="str">
        <f t="shared" ref="K7" si="3">IF(T7&gt;0,"X","")</f>
        <v/>
      </c>
      <c r="L7" s="136" t="str">
        <f t="shared" ref="L7" si="4">IF(U7&gt;0,"X","")</f>
        <v/>
      </c>
      <c r="M7" s="137" t="str">
        <f t="shared" ref="M7" si="5">IF(V7&gt;0,"X","")</f>
        <v/>
      </c>
      <c r="N7" s="132" t="str">
        <f t="shared" ref="N7" si="6">IF(W7&gt;0,"X","")</f>
        <v/>
      </c>
      <c r="P7" t="s">
        <v>200</v>
      </c>
      <c r="Q7" s="108" t="s">
        <v>285</v>
      </c>
      <c r="R7" s="129"/>
      <c r="S7" s="127" t="s">
        <v>290</v>
      </c>
      <c r="T7" s="161">
        <f>Risikomatrix2!C4</f>
        <v>0</v>
      </c>
      <c r="U7" s="149">
        <f>Risikomatrix2!D4</f>
        <v>0</v>
      </c>
      <c r="V7" s="164">
        <f>Risikomatrix2!E4</f>
        <v>0</v>
      </c>
      <c r="W7" s="158">
        <f>Risikomatrix2!F4</f>
        <v>0</v>
      </c>
    </row>
    <row r="8" spans="1:23" x14ac:dyDescent="0.25">
      <c r="A8" s="28">
        <f>DSFA!A10</f>
        <v>5</v>
      </c>
      <c r="B8" s="91" t="str">
        <f>IF(ISNA(VLOOKUP(DSFA!G10,Risikoberechnung!$H$2:$I$5,2,FALSE)),"",VLOOKUP(DSFA!G10,Risikoberechnung!$H$2:$I$5,2,FALSE))</f>
        <v/>
      </c>
      <c r="C8" s="92" t="str">
        <f>IF(ISNA(VLOOKUP(DSFA!H10,Risikoberechnung!$H$2:$I$6,2,FALSE)),"0",VLOOKUP(DSFA!H10,Risikoberechnung!$H$2:$I$6,2,FALSE))</f>
        <v>0</v>
      </c>
      <c r="D8" s="93" t="str">
        <f>DSFA!K10</f>
        <v>x</v>
      </c>
      <c r="E8" s="91" t="str">
        <f>IF(ISNA(VLOOKUP(DSFA!N10,Risikoberechnung!$H$2:$I$6,2,FALSE)),"",VLOOKUP(DSFA!N10,Risikoberechnung!$H$2:$I$6,2,FALSE))</f>
        <v/>
      </c>
      <c r="F8" s="92" t="str">
        <f>IF(ISNA(VLOOKUP(DSFA!O10,Risikoberechnung!$H$2:$I$6,2,FALSE)),"",VLOOKUP(DSFA!O10,Risikoberechnung!$H$2:$I$6,2,FALSE))</f>
        <v/>
      </c>
      <c r="G8" s="93" t="str">
        <f>DSFA!R10</f>
        <v>x</v>
      </c>
      <c r="I8" s="129"/>
      <c r="J8" s="127"/>
      <c r="K8" s="134"/>
      <c r="L8" s="136"/>
      <c r="M8" s="137"/>
      <c r="N8" s="132"/>
      <c r="P8" t="s">
        <v>199</v>
      </c>
      <c r="Q8" s="109" t="s">
        <v>285</v>
      </c>
      <c r="R8" s="148"/>
      <c r="S8" s="127"/>
      <c r="T8" s="162"/>
      <c r="U8" s="150"/>
      <c r="V8" s="165"/>
      <c r="W8" s="159"/>
    </row>
    <row r="9" spans="1:23" x14ac:dyDescent="0.25">
      <c r="A9" s="28">
        <f>DSFA!A11</f>
        <v>6</v>
      </c>
      <c r="B9" s="91" t="str">
        <f>IF(ISNA(VLOOKUP(DSFA!G11,Risikoberechnung!$H$2:$I$5,2,FALSE)),"",VLOOKUP(DSFA!G11,Risikoberechnung!$H$2:$I$5,2,FALSE))</f>
        <v/>
      </c>
      <c r="C9" s="92" t="str">
        <f>IF(ISNA(VLOOKUP(DSFA!H11,Risikoberechnung!$H$2:$I$6,2,FALSE)),"0",VLOOKUP(DSFA!H11,Risikoberechnung!$H$2:$I$6,2,FALSE))</f>
        <v>0</v>
      </c>
      <c r="D9" s="93" t="str">
        <f>DSFA!K11</f>
        <v>x</v>
      </c>
      <c r="E9" s="91" t="str">
        <f>IF(ISNA(VLOOKUP(DSFA!N11,Risikoberechnung!$H$2:$I$6,2,FALSE)),"",VLOOKUP(DSFA!N11,Risikoberechnung!$H$2:$I$6,2,FALSE))</f>
        <v/>
      </c>
      <c r="F9" s="92" t="str">
        <f>IF(ISNA(VLOOKUP(DSFA!O11,Risikoberechnung!$H$2:$I$6,2,FALSE)),"",VLOOKUP(DSFA!O11,Risikoberechnung!$H$2:$I$6,2,FALSE))</f>
        <v/>
      </c>
      <c r="G9" s="93" t="str">
        <f>DSFA!R11</f>
        <v>x</v>
      </c>
      <c r="I9" s="129"/>
      <c r="J9" s="127"/>
      <c r="K9" s="135"/>
      <c r="L9" s="136"/>
      <c r="M9" s="137"/>
      <c r="N9" s="132"/>
      <c r="P9" t="s">
        <v>198</v>
      </c>
      <c r="Q9" s="110" t="s">
        <v>285</v>
      </c>
      <c r="R9" s="148"/>
      <c r="S9" s="127"/>
      <c r="T9" s="163"/>
      <c r="U9" s="151"/>
      <c r="V9" s="166"/>
      <c r="W9" s="160"/>
    </row>
    <row r="10" spans="1:23" ht="14.45" customHeight="1" x14ac:dyDescent="0.25">
      <c r="A10" s="28">
        <f>DSFA!A12</f>
        <v>7</v>
      </c>
      <c r="B10" s="91" t="str">
        <f>IF(ISNA(VLOOKUP(DSFA!G12,Risikoberechnung!$H$2:$I$5,2,FALSE)),"",VLOOKUP(DSFA!G12,Risikoberechnung!$H$2:$I$5,2,FALSE))</f>
        <v/>
      </c>
      <c r="C10" s="92" t="str">
        <f>IF(ISNA(VLOOKUP(DSFA!H12,Risikoberechnung!$H$2:$I$6,2,FALSE)),"0",VLOOKUP(DSFA!H12,Risikoberechnung!$H$2:$I$6,2,FALSE))</f>
        <v>0</v>
      </c>
      <c r="D10" s="93" t="str">
        <f>DSFA!K12</f>
        <v>x</v>
      </c>
      <c r="E10" s="91" t="str">
        <f>IF(ISNA(VLOOKUP(DSFA!N12,Risikoberechnung!$H$2:$I$6,2,FALSE)),"",VLOOKUP(DSFA!N12,Risikoberechnung!$H$2:$I$6,2,FALSE))</f>
        <v/>
      </c>
      <c r="F10" s="92" t="str">
        <f>IF(ISNA(VLOOKUP(DSFA!O12,Risikoberechnung!$H$2:$I$6,2,FALSE)),"",VLOOKUP(DSFA!O12,Risikoberechnung!$H$2:$I$6,2,FALSE))</f>
        <v/>
      </c>
      <c r="G10" s="93" t="str">
        <f>DSFA!R12</f>
        <v>x</v>
      </c>
      <c r="I10" s="129"/>
      <c r="J10" s="127" t="s">
        <v>289</v>
      </c>
      <c r="K10" s="139" t="str">
        <f t="shared" ref="K10" si="7">IF(T10&gt;0,"X","")</f>
        <v/>
      </c>
      <c r="L10" s="142" t="str">
        <f t="shared" ref="L10" si="8">IF(U10&gt;0,"X","")</f>
        <v/>
      </c>
      <c r="M10" s="143" t="str">
        <f t="shared" ref="M10" si="9">IF(V10&gt;0,"X","")</f>
        <v/>
      </c>
      <c r="N10" s="137" t="str">
        <f t="shared" ref="N10" si="10">IF(W10&gt;0,"X","")</f>
        <v/>
      </c>
      <c r="P10" t="s">
        <v>293</v>
      </c>
      <c r="Q10" s="111" t="s">
        <v>285</v>
      </c>
      <c r="R10" s="148"/>
      <c r="S10" s="127" t="s">
        <v>289</v>
      </c>
      <c r="T10" s="167">
        <f>Risikomatrix2!C5</f>
        <v>0</v>
      </c>
      <c r="U10" s="170">
        <f>Risikomatrix2!D5</f>
        <v>0</v>
      </c>
      <c r="V10" s="152">
        <f>Risikomatrix2!E5</f>
        <v>0</v>
      </c>
      <c r="W10" s="164">
        <f>Risikomatrix2!F5</f>
        <v>0</v>
      </c>
    </row>
    <row r="11" spans="1:23" ht="14.45" customHeight="1" x14ac:dyDescent="0.25">
      <c r="A11" s="28">
        <f>DSFA!A13</f>
        <v>8</v>
      </c>
      <c r="B11" s="91" t="str">
        <f>IF(ISNA(VLOOKUP(DSFA!G13,Risikoberechnung!$H$2:$I$5,2,FALSE)),"",VLOOKUP(DSFA!G13,Risikoberechnung!$H$2:$I$5,2,FALSE))</f>
        <v/>
      </c>
      <c r="C11" s="92" t="str">
        <f>IF(ISNA(VLOOKUP(DSFA!H13,Risikoberechnung!$H$2:$I$6,2,FALSE)),"0",VLOOKUP(DSFA!H13,Risikoberechnung!$H$2:$I$6,2,FALSE))</f>
        <v>0</v>
      </c>
      <c r="D11" s="93" t="str">
        <f>DSFA!K13</f>
        <v>x</v>
      </c>
      <c r="E11" s="91" t="str">
        <f>IF(ISNA(VLOOKUP(DSFA!N13,Risikoberechnung!$H$2:$I$6,2,FALSE)),"",VLOOKUP(DSFA!N13,Risikoberechnung!$H$2:$I$6,2,FALSE))</f>
        <v/>
      </c>
      <c r="F11" s="92" t="str">
        <f>IF(ISNA(VLOOKUP(DSFA!O13,Risikoberechnung!$H$2:$I$6,2,FALSE)),"",VLOOKUP(DSFA!O13,Risikoberechnung!$H$2:$I$6,2,FALSE))</f>
        <v/>
      </c>
      <c r="G11" s="93" t="str">
        <f>DSFA!R13</f>
        <v>x</v>
      </c>
      <c r="I11" s="129"/>
      <c r="J11" s="127"/>
      <c r="K11" s="140"/>
      <c r="L11" s="142"/>
      <c r="M11" s="143"/>
      <c r="N11" s="137"/>
      <c r="R11" s="129"/>
      <c r="S11" s="127"/>
      <c r="T11" s="168"/>
      <c r="U11" s="171"/>
      <c r="V11" s="153"/>
      <c r="W11" s="165"/>
    </row>
    <row r="12" spans="1:23" ht="14.45" customHeight="1" x14ac:dyDescent="0.25">
      <c r="A12" s="28">
        <f>DSFA!A14</f>
        <v>9</v>
      </c>
      <c r="B12" s="91" t="str">
        <f>IF(ISNA(VLOOKUP(DSFA!G14,Risikoberechnung!$H$2:$I$5,2,FALSE)),"",VLOOKUP(DSFA!G14,Risikoberechnung!$H$2:$I$5,2,FALSE))</f>
        <v/>
      </c>
      <c r="C12" s="92" t="str">
        <f>IF(ISNA(VLOOKUP(DSFA!H14,Risikoberechnung!$H$2:$I$6,2,FALSE)),"0",VLOOKUP(DSFA!H14,Risikoberechnung!$H$2:$I$6,2,FALSE))</f>
        <v>0</v>
      </c>
      <c r="D12" s="93" t="str">
        <f>DSFA!K14</f>
        <v>x</v>
      </c>
      <c r="E12" s="91" t="str">
        <f>IF(ISNA(VLOOKUP(DSFA!N14,Risikoberechnung!$H$2:$I$6,2,FALSE)),"",VLOOKUP(DSFA!N14,Risikoberechnung!$H$2:$I$6,2,FALSE))</f>
        <v/>
      </c>
      <c r="F12" s="92" t="str">
        <f>IF(ISNA(VLOOKUP(DSFA!O14,Risikoberechnung!$H$2:$I$6,2,FALSE)),"",VLOOKUP(DSFA!O14,Risikoberechnung!$H$2:$I$6,2,FALSE))</f>
        <v/>
      </c>
      <c r="G12" s="93" t="str">
        <f>DSFA!R14</f>
        <v>x</v>
      </c>
      <c r="I12" s="129"/>
      <c r="J12" s="127"/>
      <c r="K12" s="141"/>
      <c r="L12" s="142"/>
      <c r="M12" s="143"/>
      <c r="N12" s="137"/>
      <c r="R12" s="129"/>
      <c r="S12" s="127"/>
      <c r="T12" s="169"/>
      <c r="U12" s="172"/>
      <c r="V12" s="154"/>
      <c r="W12" s="166"/>
    </row>
    <row r="13" spans="1:23" x14ac:dyDescent="0.25">
      <c r="A13" s="28">
        <f>DSFA!A15</f>
        <v>10</v>
      </c>
      <c r="B13" s="91" t="str">
        <f>IF(ISNA(VLOOKUP(DSFA!G15,Risikoberechnung!$H$2:$I$5,2,FALSE)),"",VLOOKUP(DSFA!G15,Risikoberechnung!$H$2:$I$5,2,FALSE))</f>
        <v/>
      </c>
      <c r="C13" s="92" t="str">
        <f>IF(ISNA(VLOOKUP(DSFA!H15,Risikoberechnung!$H$2:$I$6,2,FALSE)),"0",VLOOKUP(DSFA!H15,Risikoberechnung!$H$2:$I$6,2,FALSE))</f>
        <v>0</v>
      </c>
      <c r="D13" s="93" t="str">
        <f>DSFA!K15</f>
        <v>x</v>
      </c>
      <c r="E13" s="91" t="str">
        <f>IF(ISNA(VLOOKUP(DSFA!N15,Risikoberechnung!$H$2:$I$6,2,FALSE)),"",VLOOKUP(DSFA!N15,Risikoberechnung!$H$2:$I$6,2,FALSE))</f>
        <v/>
      </c>
      <c r="F13" s="92" t="str">
        <f>IF(ISNA(VLOOKUP(DSFA!O15,Risikoberechnung!$H$2:$I$6,2,FALSE)),"",VLOOKUP(DSFA!O15,Risikoberechnung!$H$2:$I$6,2,FALSE))</f>
        <v/>
      </c>
      <c r="G13" s="93" t="str">
        <f>DSFA!R15</f>
        <v>x</v>
      </c>
      <c r="I13" s="99"/>
      <c r="K13" s="127" t="s">
        <v>289</v>
      </c>
      <c r="L13" s="138" t="s">
        <v>288</v>
      </c>
      <c r="M13" s="138" t="s">
        <v>287</v>
      </c>
      <c r="N13" s="138" t="s">
        <v>286</v>
      </c>
      <c r="R13" s="99"/>
      <c r="T13" s="128" t="s">
        <v>289</v>
      </c>
      <c r="U13" s="128" t="s">
        <v>288</v>
      </c>
      <c r="V13" s="128" t="s">
        <v>287</v>
      </c>
      <c r="W13" s="128" t="s">
        <v>286</v>
      </c>
    </row>
    <row r="14" spans="1:23" x14ac:dyDescent="0.25">
      <c r="A14" s="28">
        <f>DSFA!A16</f>
        <v>11</v>
      </c>
      <c r="B14" s="91" t="str">
        <f>IF(ISNA(VLOOKUP(DSFA!G16,Risikoberechnung!$H$2:$I$5,2,FALSE)),"",VLOOKUP(DSFA!G16,Risikoberechnung!$H$2:$I$5,2,FALSE))</f>
        <v/>
      </c>
      <c r="C14" s="92" t="str">
        <f>IF(ISNA(VLOOKUP(DSFA!H16,Risikoberechnung!$H$2:$I$6,2,FALSE)),"0",VLOOKUP(DSFA!H16,Risikoberechnung!$H$2:$I$6,2,FALSE))</f>
        <v>0</v>
      </c>
      <c r="D14" s="93" t="str">
        <f>DSFA!K16</f>
        <v>x</v>
      </c>
      <c r="E14" s="91" t="str">
        <f>IF(ISNA(VLOOKUP(DSFA!N16,Risikoberechnung!$H$2:$I$6,2,FALSE)),"",VLOOKUP(DSFA!N16,Risikoberechnung!$H$2:$I$6,2,FALSE))</f>
        <v/>
      </c>
      <c r="F14" s="92" t="str">
        <f>IF(ISNA(VLOOKUP(DSFA!O16,Risikoberechnung!$H$2:$I$6,2,FALSE)),"",VLOOKUP(DSFA!O16,Risikoberechnung!$H$2:$I$6,2,FALSE))</f>
        <v/>
      </c>
      <c r="G14" s="93" t="str">
        <f>DSFA!R16</f>
        <v>x</v>
      </c>
      <c r="I14" s="99"/>
      <c r="K14" s="127"/>
      <c r="L14" s="127"/>
      <c r="M14" s="127"/>
      <c r="N14" s="127"/>
      <c r="R14" s="99"/>
      <c r="T14" s="128"/>
      <c r="U14" s="128"/>
      <c r="V14" s="128"/>
      <c r="W14" s="128"/>
    </row>
    <row r="15" spans="1:23" x14ac:dyDescent="0.25">
      <c r="A15" s="28">
        <f>DSFA!A17</f>
        <v>12</v>
      </c>
      <c r="B15" s="91" t="str">
        <f>IF(ISNA(VLOOKUP(DSFA!G17,Risikoberechnung!$H$2:$I$5,2,FALSE)),"",VLOOKUP(DSFA!G17,Risikoberechnung!$H$2:$I$5,2,FALSE))</f>
        <v/>
      </c>
      <c r="C15" s="92" t="str">
        <f>IF(ISNA(VLOOKUP(DSFA!H17,Risikoberechnung!$H$2:$I$6,2,FALSE)),"0",VLOOKUP(DSFA!H17,Risikoberechnung!$H$2:$I$6,2,FALSE))</f>
        <v>0</v>
      </c>
      <c r="D15" s="93" t="str">
        <f>DSFA!K17</f>
        <v>x</v>
      </c>
      <c r="E15" s="91" t="str">
        <f>IF(ISNA(VLOOKUP(DSFA!N17,Risikoberechnung!$H$2:$I$6,2,FALSE)),"",VLOOKUP(DSFA!N17,Risikoberechnung!$H$2:$I$6,2,FALSE))</f>
        <v/>
      </c>
      <c r="F15" s="92" t="str">
        <f>IF(ISNA(VLOOKUP(DSFA!O17,Risikoberechnung!$H$2:$I$6,2,FALSE)),"",VLOOKUP(DSFA!O17,Risikoberechnung!$H$2:$I$6,2,FALSE))</f>
        <v/>
      </c>
      <c r="G15" s="93" t="str">
        <f>DSFA!R17</f>
        <v>x</v>
      </c>
      <c r="I15" s="99"/>
      <c r="K15" s="127"/>
      <c r="L15" s="127"/>
      <c r="M15" s="127"/>
      <c r="N15" s="127"/>
      <c r="R15" s="99"/>
      <c r="T15" s="128"/>
      <c r="U15" s="128"/>
      <c r="V15" s="128"/>
      <c r="W15" s="128"/>
    </row>
    <row r="16" spans="1:23" x14ac:dyDescent="0.25">
      <c r="A16" s="28">
        <f>DSFA!A18</f>
        <v>13</v>
      </c>
      <c r="B16" s="91" t="str">
        <f>IF(ISNA(VLOOKUP(DSFA!G18,Risikoberechnung!$H$2:$I$5,2,FALSE)),"",VLOOKUP(DSFA!G18,Risikoberechnung!$H$2:$I$5,2,FALSE))</f>
        <v/>
      </c>
      <c r="C16" s="92" t="str">
        <f>IF(ISNA(VLOOKUP(DSFA!H18,Risikoberechnung!$H$2:$I$6,2,FALSE)),"0",VLOOKUP(DSFA!H18,Risikoberechnung!$H$2:$I$6,2,FALSE))</f>
        <v>0</v>
      </c>
      <c r="D16" s="93" t="str">
        <f>DSFA!K18</f>
        <v>x</v>
      </c>
      <c r="E16" s="91" t="str">
        <f>IF(ISNA(VLOOKUP(DSFA!N18,Risikoberechnung!$H$2:$I$6,2,FALSE)),"",VLOOKUP(DSFA!N18,Risikoberechnung!$H$2:$I$6,2,FALSE))</f>
        <v/>
      </c>
      <c r="F16" s="92" t="str">
        <f>IF(ISNA(VLOOKUP(DSFA!O18,Risikoberechnung!$H$2:$I$6,2,FALSE)),"",VLOOKUP(DSFA!O18,Risikoberechnung!$H$2:$I$6,2,FALSE))</f>
        <v/>
      </c>
      <c r="G16" s="93" t="str">
        <f>DSFA!R18</f>
        <v>x</v>
      </c>
      <c r="K16" s="128" t="s">
        <v>9</v>
      </c>
      <c r="L16" s="128"/>
      <c r="M16" s="128"/>
      <c r="N16" s="128"/>
      <c r="T16" s="128" t="s">
        <v>9</v>
      </c>
      <c r="U16" s="128"/>
      <c r="V16" s="128"/>
      <c r="W16" s="128"/>
    </row>
    <row r="17" spans="1:23" ht="14.45" x14ac:dyDescent="0.3">
      <c r="A17" s="28">
        <f>DSFA!A19</f>
        <v>14</v>
      </c>
      <c r="B17" s="91" t="str">
        <f>IF(ISNA(VLOOKUP(DSFA!G19,Risikoberechnung!$H$2:$I$5,2,FALSE)),"",VLOOKUP(DSFA!G19,Risikoberechnung!$H$2:$I$5,2,FALSE))</f>
        <v/>
      </c>
      <c r="C17" s="92" t="str">
        <f>IF(ISNA(VLOOKUP(DSFA!H19,Risikoberechnung!$H$2:$I$6,2,FALSE)),"0",VLOOKUP(DSFA!H19,Risikoberechnung!$H$2:$I$6,2,FALSE))</f>
        <v>0</v>
      </c>
      <c r="D17" s="93" t="str">
        <f>DSFA!K19</f>
        <v>x</v>
      </c>
      <c r="E17" s="91" t="str">
        <f>IF(ISNA(VLOOKUP(DSFA!N19,Risikoberechnung!$H$2:$I$6,2,FALSE)),"",VLOOKUP(DSFA!N19,Risikoberechnung!$H$2:$I$6,2,FALSE))</f>
        <v/>
      </c>
      <c r="F17" s="92" t="str">
        <f>IF(ISNA(VLOOKUP(DSFA!O19,Risikoberechnung!$H$2:$I$6,2,FALSE)),"",VLOOKUP(DSFA!O19,Risikoberechnung!$H$2:$I$6,2,FALSE))</f>
        <v/>
      </c>
      <c r="G17" s="93" t="str">
        <f>DSFA!R19</f>
        <v>x</v>
      </c>
    </row>
    <row r="18" spans="1:23" ht="14.45" x14ac:dyDescent="0.3">
      <c r="A18" s="28">
        <f>DSFA!A20</f>
        <v>15</v>
      </c>
      <c r="B18" s="91" t="str">
        <f>IF(ISNA(VLOOKUP(DSFA!G20,Risikoberechnung!$H$2:$I$5,2,FALSE)),"",VLOOKUP(DSFA!G20,Risikoberechnung!$H$2:$I$5,2,FALSE))</f>
        <v/>
      </c>
      <c r="C18" s="92" t="str">
        <f>IF(ISNA(VLOOKUP(DSFA!H20,Risikoberechnung!$H$2:$I$6,2,FALSE)),"0",VLOOKUP(DSFA!H20,Risikoberechnung!$H$2:$I$6,2,FALSE))</f>
        <v>0</v>
      </c>
      <c r="D18" s="93" t="str">
        <f>DSFA!K20</f>
        <v>x</v>
      </c>
      <c r="E18" s="91" t="str">
        <f>IF(ISNA(VLOOKUP(DSFA!N20,Risikoberechnung!$H$2:$I$6,2,FALSE)),"",VLOOKUP(DSFA!N20,Risikoberechnung!$H$2:$I$6,2,FALSE))</f>
        <v/>
      </c>
      <c r="F18" s="92" t="str">
        <f>IF(ISNA(VLOOKUP(DSFA!O20,Risikoberechnung!$H$2:$I$6,2,FALSE)),"",VLOOKUP(DSFA!O20,Risikoberechnung!$H$2:$I$6,2,FALSE))</f>
        <v/>
      </c>
      <c r="G18" s="93" t="str">
        <f>DSFA!R20</f>
        <v>x</v>
      </c>
    </row>
    <row r="19" spans="1:23" ht="14.45" x14ac:dyDescent="0.3">
      <c r="A19" s="28">
        <f>DSFA!A21</f>
        <v>16</v>
      </c>
      <c r="B19" s="91" t="str">
        <f>IF(ISNA(VLOOKUP(DSFA!G21,Risikoberechnung!$H$2:$I$5,2,FALSE)),"",VLOOKUP(DSFA!G21,Risikoberechnung!$H$2:$I$5,2,FALSE))</f>
        <v/>
      </c>
      <c r="C19" s="92" t="str">
        <f>IF(ISNA(VLOOKUP(DSFA!H21,Risikoberechnung!$H$2:$I$6,2,FALSE)),"0",VLOOKUP(DSFA!H21,Risikoberechnung!$H$2:$I$6,2,FALSE))</f>
        <v>0</v>
      </c>
      <c r="D19" s="93" t="str">
        <f>DSFA!K21</f>
        <v>x</v>
      </c>
      <c r="E19" s="91" t="str">
        <f>IF(ISNA(VLOOKUP(DSFA!N21,Risikoberechnung!$H$2:$I$6,2,FALSE)),"",VLOOKUP(DSFA!N21,Risikoberechnung!$H$2:$I$6,2,FALSE))</f>
        <v/>
      </c>
      <c r="F19" s="92" t="str">
        <f>IF(ISNA(VLOOKUP(DSFA!O21,Risikoberechnung!$H$2:$I$6,2,FALSE)),"",VLOOKUP(DSFA!O21,Risikoberechnung!$H$2:$I$6,2,FALSE))</f>
        <v/>
      </c>
      <c r="G19" s="93" t="str">
        <f>DSFA!R21</f>
        <v>x</v>
      </c>
    </row>
    <row r="20" spans="1:23" ht="18.75" x14ac:dyDescent="0.25">
      <c r="A20" s="28">
        <f>DSFA!A22</f>
        <v>17</v>
      </c>
      <c r="B20" s="91" t="str">
        <f>IF(ISNA(VLOOKUP(DSFA!G22,Risikoberechnung!$H$2:$I$5,2,FALSE)),"",VLOOKUP(DSFA!G22,Risikoberechnung!$H$2:$I$5,2,FALSE))</f>
        <v/>
      </c>
      <c r="C20" s="92" t="str">
        <f>IF(ISNA(VLOOKUP(DSFA!H22,Risikoberechnung!$H$2:$I$6,2,FALSE)),"0",VLOOKUP(DSFA!H22,Risikoberechnung!$H$2:$I$6,2,FALSE))</f>
        <v>0</v>
      </c>
      <c r="D20" s="93" t="str">
        <f>DSFA!K22</f>
        <v>x</v>
      </c>
      <c r="E20" s="91" t="str">
        <f>IF(ISNA(VLOOKUP(DSFA!N22,Risikoberechnung!$H$2:$I$6,2,FALSE)),"",VLOOKUP(DSFA!N22,Risikoberechnung!$H$2:$I$6,2,FALSE))</f>
        <v/>
      </c>
      <c r="F20" s="92" t="str">
        <f>IF(ISNA(VLOOKUP(DSFA!O22,Risikoberechnung!$H$2:$I$6,2,FALSE)),"",VLOOKUP(DSFA!O22,Risikoberechnung!$H$2:$I$6,2,FALSE))</f>
        <v/>
      </c>
      <c r="G20" s="93" t="str">
        <f>DSFA!R22</f>
        <v>x</v>
      </c>
      <c r="J20" s="130" t="s">
        <v>292</v>
      </c>
      <c r="K20" s="130"/>
      <c r="L20" s="130"/>
      <c r="M20" s="130"/>
      <c r="N20" s="130"/>
      <c r="S20" s="130" t="s">
        <v>291</v>
      </c>
      <c r="T20" s="130"/>
      <c r="U20" s="130"/>
      <c r="V20" s="130"/>
      <c r="W20" s="130"/>
    </row>
    <row r="21" spans="1:23" ht="14.45" customHeight="1" x14ac:dyDescent="0.25">
      <c r="A21" s="28">
        <f>DSFA!A23</f>
        <v>18</v>
      </c>
      <c r="B21" s="91" t="str">
        <f>IF(ISNA(VLOOKUP(DSFA!G23,Risikoberechnung!$H$2:$I$5,2,FALSE)),"",VLOOKUP(DSFA!G23,Risikoberechnung!$H$2:$I$5,2,FALSE))</f>
        <v/>
      </c>
      <c r="C21" s="92" t="str">
        <f>IF(ISNA(VLOOKUP(DSFA!H23,Risikoberechnung!$H$2:$I$6,2,FALSE)),"0",VLOOKUP(DSFA!H23,Risikoberechnung!$H$2:$I$6,2,FALSE))</f>
        <v>0</v>
      </c>
      <c r="D21" s="93" t="str">
        <f>DSFA!K23</f>
        <v>x</v>
      </c>
      <c r="E21" s="91" t="str">
        <f>IF(ISNA(VLOOKUP(DSFA!N23,Risikoberechnung!$H$2:$I$6,2,FALSE)),"",VLOOKUP(DSFA!N23,Risikoberechnung!$H$2:$I$6,2,FALSE))</f>
        <v/>
      </c>
      <c r="F21" s="92" t="str">
        <f>IF(ISNA(VLOOKUP(DSFA!O23,Risikoberechnung!$H$2:$I$6,2,FALSE)),"",VLOOKUP(DSFA!O23,Risikoberechnung!$H$2:$I$6,2,FALSE))</f>
        <v/>
      </c>
      <c r="G21" s="93" t="str">
        <f>DSFA!R23</f>
        <v>x</v>
      </c>
      <c r="I21" s="129" t="s">
        <v>10</v>
      </c>
      <c r="J21" s="127" t="s">
        <v>287</v>
      </c>
      <c r="K21" s="144" t="str">
        <f>IF(T21&gt;0,"X","")</f>
        <v/>
      </c>
      <c r="L21" s="173" t="str">
        <f t="shared" ref="L21" si="11">IF(U21&gt;0,"X","")</f>
        <v/>
      </c>
      <c r="M21" s="176" t="str">
        <f t="shared" ref="M21" si="12">IF(V21&gt;0,"X","")</f>
        <v/>
      </c>
      <c r="N21" s="179" t="str">
        <f t="shared" ref="N21" si="13">IF(W21&gt;0,"X","")</f>
        <v/>
      </c>
      <c r="R21" s="129" t="s">
        <v>10</v>
      </c>
      <c r="S21" s="127" t="s">
        <v>287</v>
      </c>
      <c r="T21" s="149">
        <f>Risikomatrix2!C10</f>
        <v>0</v>
      </c>
      <c r="U21" s="152">
        <f>Risikomatrix2!D10</f>
        <v>0</v>
      </c>
      <c r="V21" s="155">
        <f>Risikomatrix2!E10</f>
        <v>0</v>
      </c>
      <c r="W21" s="158">
        <f>Risikomatrix2!F10</f>
        <v>0</v>
      </c>
    </row>
    <row r="22" spans="1:23" ht="14.45" customHeight="1" x14ac:dyDescent="0.25">
      <c r="A22" s="28">
        <f>DSFA!A24</f>
        <v>19</v>
      </c>
      <c r="B22" s="91" t="str">
        <f>IF(ISNA(VLOOKUP(DSFA!G24,Risikoberechnung!$H$2:$I$5,2,FALSE)),"",VLOOKUP(DSFA!G24,Risikoberechnung!$H$2:$I$5,2,FALSE))</f>
        <v/>
      </c>
      <c r="C22" s="92" t="str">
        <f>IF(ISNA(VLOOKUP(DSFA!H24,Risikoberechnung!$H$2:$I$6,2,FALSE)),"0",VLOOKUP(DSFA!H24,Risikoberechnung!$H$2:$I$6,2,FALSE))</f>
        <v>0</v>
      </c>
      <c r="D22" s="93" t="str">
        <f>DSFA!K24</f>
        <v>x</v>
      </c>
      <c r="E22" s="91" t="str">
        <f>IF(ISNA(VLOOKUP(DSFA!N24,Risikoberechnung!$H$2:$I$6,2,FALSE)),"",VLOOKUP(DSFA!N24,Risikoberechnung!$H$2:$I$6,2,FALSE))</f>
        <v/>
      </c>
      <c r="F22" s="92" t="str">
        <f>IF(ISNA(VLOOKUP(DSFA!O24,Risikoberechnung!$H$2:$I$6,2,FALSE)),"",VLOOKUP(DSFA!O24,Risikoberechnung!$H$2:$I$6,2,FALSE))</f>
        <v/>
      </c>
      <c r="G22" s="93" t="str">
        <f>DSFA!R24</f>
        <v>x</v>
      </c>
      <c r="I22" s="129"/>
      <c r="J22" s="127"/>
      <c r="K22" s="145"/>
      <c r="L22" s="174"/>
      <c r="M22" s="177"/>
      <c r="N22" s="180"/>
      <c r="P22" t="s">
        <v>202</v>
      </c>
      <c r="Q22" s="106" t="s">
        <v>285</v>
      </c>
      <c r="R22" s="129"/>
      <c r="S22" s="127"/>
      <c r="T22" s="150"/>
      <c r="U22" s="153"/>
      <c r="V22" s="156"/>
      <c r="W22" s="159"/>
    </row>
    <row r="23" spans="1:23" ht="14.45" customHeight="1" x14ac:dyDescent="0.25">
      <c r="A23" s="28">
        <f>DSFA!A25</f>
        <v>20</v>
      </c>
      <c r="B23" s="91" t="str">
        <f>IF(ISNA(VLOOKUP(DSFA!G25,Risikoberechnung!$H$2:$I$5,2,FALSE)),"",VLOOKUP(DSFA!G25,Risikoberechnung!$H$2:$I$5,2,FALSE))</f>
        <v/>
      </c>
      <c r="C23" s="92" t="str">
        <f>IF(ISNA(VLOOKUP(DSFA!H25,Risikoberechnung!$H$2:$I$6,2,FALSE)),"0",VLOOKUP(DSFA!H25,Risikoberechnung!$H$2:$I$6,2,FALSE))</f>
        <v>0</v>
      </c>
      <c r="D23" s="93" t="str">
        <f>DSFA!K25</f>
        <v>x</v>
      </c>
      <c r="E23" s="91" t="str">
        <f>IF(ISNA(VLOOKUP(DSFA!N25,Risikoberechnung!$H$2:$I$6,2,FALSE)),"",VLOOKUP(DSFA!N25,Risikoberechnung!$H$2:$I$6,2,FALSE))</f>
        <v/>
      </c>
      <c r="F23" s="92" t="str">
        <f>IF(ISNA(VLOOKUP(DSFA!O25,Risikoberechnung!$H$2:$I$6,2,FALSE)),"",VLOOKUP(DSFA!O25,Risikoberechnung!$H$2:$I$6,2,FALSE))</f>
        <v/>
      </c>
      <c r="G23" s="93" t="str">
        <f>DSFA!R25</f>
        <v>x</v>
      </c>
      <c r="I23" s="129"/>
      <c r="J23" s="127"/>
      <c r="K23" s="146"/>
      <c r="L23" s="175"/>
      <c r="M23" s="178"/>
      <c r="N23" s="181"/>
      <c r="P23" t="s">
        <v>201</v>
      </c>
      <c r="Q23" s="107" t="s">
        <v>285</v>
      </c>
      <c r="R23" s="129"/>
      <c r="S23" s="127"/>
      <c r="T23" s="151"/>
      <c r="U23" s="154"/>
      <c r="V23" s="157"/>
      <c r="W23" s="160"/>
    </row>
    <row r="24" spans="1:23" x14ac:dyDescent="0.25">
      <c r="A24" s="28">
        <f>DSFA!A26</f>
        <v>21</v>
      </c>
      <c r="B24" s="91" t="str">
        <f>IF(ISNA(VLOOKUP(DSFA!G26,Risikoberechnung!$H$2:$I$5,2,FALSE)),"",VLOOKUP(DSFA!G26,Risikoberechnung!$H$2:$I$5,2,FALSE))</f>
        <v/>
      </c>
      <c r="C24" s="92" t="str">
        <f>IF(ISNA(VLOOKUP(DSFA!H26,Risikoberechnung!$H$2:$I$6,2,FALSE)),"0",VLOOKUP(DSFA!H26,Risikoberechnung!$H$2:$I$6,2,FALSE))</f>
        <v>0</v>
      </c>
      <c r="D24" s="93" t="str">
        <f>DSFA!K26</f>
        <v>x</v>
      </c>
      <c r="E24" s="91" t="str">
        <f>IF(ISNA(VLOOKUP(DSFA!N26,Risikoberechnung!$H$2:$I$6,2,FALSE)),"",VLOOKUP(DSFA!N26,Risikoberechnung!$H$2:$I$6,2,FALSE))</f>
        <v/>
      </c>
      <c r="F24" s="92" t="str">
        <f>IF(ISNA(VLOOKUP(DSFA!O26,Risikoberechnung!$H$2:$I$6,2,FALSE)),"",VLOOKUP(DSFA!O26,Risikoberechnung!$H$2:$I$6,2,FALSE))</f>
        <v/>
      </c>
      <c r="G24" s="93" t="str">
        <f>DSFA!R26</f>
        <v>x</v>
      </c>
      <c r="I24" s="129"/>
      <c r="J24" s="127" t="s">
        <v>290</v>
      </c>
      <c r="K24" s="133" t="str">
        <f t="shared" ref="K24" si="14">IF(T24&gt;0,"X","")</f>
        <v/>
      </c>
      <c r="L24" s="144" t="str">
        <f t="shared" ref="L24" si="15">IF(U24&gt;0,"X","")</f>
        <v/>
      </c>
      <c r="M24" s="185" t="str">
        <f t="shared" ref="M24" si="16">IF(V24&gt;0,"X","")</f>
        <v/>
      </c>
      <c r="N24" s="179" t="str">
        <f t="shared" ref="N24" si="17">IF(W24&gt;0,"X","")</f>
        <v/>
      </c>
      <c r="P24" t="s">
        <v>200</v>
      </c>
      <c r="Q24" s="108" t="s">
        <v>285</v>
      </c>
      <c r="R24" s="129"/>
      <c r="S24" s="127" t="s">
        <v>290</v>
      </c>
      <c r="T24" s="161">
        <f>Risikomatrix2!C11</f>
        <v>0</v>
      </c>
      <c r="U24" s="149">
        <f>Risikomatrix2!D11</f>
        <v>0</v>
      </c>
      <c r="V24" s="164">
        <f>Risikomatrix2!E11</f>
        <v>0</v>
      </c>
      <c r="W24" s="158">
        <f>Risikomatrix2!F11</f>
        <v>0</v>
      </c>
    </row>
    <row r="25" spans="1:23" x14ac:dyDescent="0.25">
      <c r="A25" s="28">
        <f>DSFA!A27</f>
        <v>22</v>
      </c>
      <c r="B25" s="91" t="str">
        <f>IF(ISNA(VLOOKUP(DSFA!G27,Risikoberechnung!$H$2:$I$5,2,FALSE)),"",VLOOKUP(DSFA!G27,Risikoberechnung!$H$2:$I$5,2,FALSE))</f>
        <v/>
      </c>
      <c r="C25" s="92" t="str">
        <f>IF(ISNA(VLOOKUP(DSFA!H27,Risikoberechnung!$H$2:$I$6,2,FALSE)),"0",VLOOKUP(DSFA!H27,Risikoberechnung!$H$2:$I$6,2,FALSE))</f>
        <v>0</v>
      </c>
      <c r="D25" s="93" t="str">
        <f>DSFA!K27</f>
        <v>x</v>
      </c>
      <c r="E25" s="91" t="str">
        <f>IF(ISNA(VLOOKUP(DSFA!N27,Risikoberechnung!$H$2:$I$6,2,FALSE)),"",VLOOKUP(DSFA!N27,Risikoberechnung!$H$2:$I$6,2,FALSE))</f>
        <v/>
      </c>
      <c r="F25" s="92" t="str">
        <f>IF(ISNA(VLOOKUP(DSFA!O27,Risikoberechnung!$H$2:$I$6,2,FALSE)),"",VLOOKUP(DSFA!O27,Risikoberechnung!$H$2:$I$6,2,FALSE))</f>
        <v/>
      </c>
      <c r="G25" s="93" t="str">
        <f>DSFA!R27</f>
        <v>x</v>
      </c>
      <c r="I25" s="129"/>
      <c r="J25" s="127"/>
      <c r="K25" s="134"/>
      <c r="L25" s="145"/>
      <c r="M25" s="186"/>
      <c r="N25" s="180"/>
      <c r="P25" t="s">
        <v>199</v>
      </c>
      <c r="Q25" s="109" t="s">
        <v>285</v>
      </c>
      <c r="R25" s="129"/>
      <c r="S25" s="127"/>
      <c r="T25" s="162"/>
      <c r="U25" s="150"/>
      <c r="V25" s="165"/>
      <c r="W25" s="159"/>
    </row>
    <row r="26" spans="1:23" x14ac:dyDescent="0.25">
      <c r="A26" s="28">
        <f>DSFA!A28</f>
        <v>23</v>
      </c>
      <c r="B26" s="91" t="str">
        <f>IF(ISNA(VLOOKUP(DSFA!G28,Risikoberechnung!$H$2:$I$5,2,FALSE)),"",VLOOKUP(DSFA!G28,Risikoberechnung!$H$2:$I$5,2,FALSE))</f>
        <v/>
      </c>
      <c r="C26" s="92" t="str">
        <f>IF(ISNA(VLOOKUP(DSFA!H28,Risikoberechnung!$H$2:$I$6,2,FALSE)),"0",VLOOKUP(DSFA!H28,Risikoberechnung!$H$2:$I$6,2,FALSE))</f>
        <v>0</v>
      </c>
      <c r="D26" s="93" t="str">
        <f>DSFA!K28</f>
        <v>x</v>
      </c>
      <c r="E26" s="91" t="str">
        <f>IF(ISNA(VLOOKUP(DSFA!N28,Risikoberechnung!$H$2:$I$6,2,FALSE)),"",VLOOKUP(DSFA!N28,Risikoberechnung!$H$2:$I$6,2,FALSE))</f>
        <v/>
      </c>
      <c r="F26" s="92" t="str">
        <f>IF(ISNA(VLOOKUP(DSFA!O28,Risikoberechnung!$H$2:$I$6,2,FALSE)),"",VLOOKUP(DSFA!O28,Risikoberechnung!$H$2:$I$6,2,FALSE))</f>
        <v/>
      </c>
      <c r="G26" s="93" t="str">
        <f>DSFA!R28</f>
        <v>x</v>
      </c>
      <c r="I26" s="129"/>
      <c r="J26" s="127"/>
      <c r="K26" s="135"/>
      <c r="L26" s="146"/>
      <c r="M26" s="187"/>
      <c r="N26" s="181"/>
      <c r="P26" t="s">
        <v>198</v>
      </c>
      <c r="Q26" s="110" t="s">
        <v>285</v>
      </c>
      <c r="R26" s="129"/>
      <c r="S26" s="127"/>
      <c r="T26" s="163"/>
      <c r="U26" s="151"/>
      <c r="V26" s="166"/>
      <c r="W26" s="160"/>
    </row>
    <row r="27" spans="1:23" ht="14.45" customHeight="1" x14ac:dyDescent="0.25">
      <c r="A27" s="28">
        <f>DSFA!A29</f>
        <v>24</v>
      </c>
      <c r="B27" s="91" t="str">
        <f>IF(ISNA(VLOOKUP(DSFA!G29,Risikoberechnung!$H$2:$I$5,2,FALSE)),"",VLOOKUP(DSFA!G29,Risikoberechnung!$H$2:$I$5,2,FALSE))</f>
        <v/>
      </c>
      <c r="C27" s="92" t="str">
        <f>IF(ISNA(VLOOKUP(DSFA!H29,Risikoberechnung!$H$2:$I$6,2,FALSE)),"0",VLOOKUP(DSFA!H29,Risikoberechnung!$H$2:$I$6,2,FALSE))</f>
        <v>0</v>
      </c>
      <c r="D27" s="93" t="str">
        <f>DSFA!K29</f>
        <v>x</v>
      </c>
      <c r="E27" s="91" t="str">
        <f>IF(ISNA(VLOOKUP(DSFA!N29,Risikoberechnung!$H$2:$I$6,2,FALSE)),"",VLOOKUP(DSFA!N29,Risikoberechnung!$H$2:$I$6,2,FALSE))</f>
        <v/>
      </c>
      <c r="F27" s="92" t="str">
        <f>IF(ISNA(VLOOKUP(DSFA!O29,Risikoberechnung!$H$2:$I$6,2,FALSE)),"",VLOOKUP(DSFA!O29,Risikoberechnung!$H$2:$I$6,2,FALSE))</f>
        <v/>
      </c>
      <c r="G27" s="93" t="str">
        <f>DSFA!R29</f>
        <v>x</v>
      </c>
      <c r="I27" s="129"/>
      <c r="J27" s="127" t="s">
        <v>289</v>
      </c>
      <c r="K27" s="139" t="str">
        <f t="shared" ref="K27" si="18">IF(T27&gt;0,"X","")</f>
        <v/>
      </c>
      <c r="L27" s="182" t="str">
        <f t="shared" ref="L27" si="19">IF(U27&gt;0,"X","")</f>
        <v/>
      </c>
      <c r="M27" s="173" t="str">
        <f t="shared" ref="M27" si="20">IF(V27&gt;0,"X","")</f>
        <v/>
      </c>
      <c r="N27" s="185" t="str">
        <f t="shared" ref="N27" si="21">IF(W27&gt;0,"X","")</f>
        <v/>
      </c>
      <c r="P27" t="s">
        <v>293</v>
      </c>
      <c r="Q27" s="111" t="s">
        <v>285</v>
      </c>
      <c r="R27" s="129"/>
      <c r="S27" s="127" t="s">
        <v>289</v>
      </c>
      <c r="T27" s="167">
        <f>Risikomatrix2!C12</f>
        <v>0</v>
      </c>
      <c r="U27" s="170">
        <f>Risikomatrix2!D12</f>
        <v>0</v>
      </c>
      <c r="V27" s="152">
        <f>Risikomatrix2!E12</f>
        <v>0</v>
      </c>
      <c r="W27" s="164">
        <f>Risikomatrix2!F12</f>
        <v>0</v>
      </c>
    </row>
    <row r="28" spans="1:23" ht="14.45" customHeight="1" x14ac:dyDescent="0.25">
      <c r="A28" s="28">
        <f>DSFA!A30</f>
        <v>25</v>
      </c>
      <c r="B28" s="91" t="str">
        <f>IF(ISNA(VLOOKUP(DSFA!G30,Risikoberechnung!$H$2:$I$5,2,FALSE)),"",VLOOKUP(DSFA!G30,Risikoberechnung!$H$2:$I$5,2,FALSE))</f>
        <v/>
      </c>
      <c r="C28" s="92" t="str">
        <f>IF(ISNA(VLOOKUP(DSFA!H30,Risikoberechnung!$H$2:$I$6,2,FALSE)),"0",VLOOKUP(DSFA!H30,Risikoberechnung!$H$2:$I$6,2,FALSE))</f>
        <v>0</v>
      </c>
      <c r="D28" s="93" t="str">
        <f>DSFA!K30</f>
        <v>x</v>
      </c>
      <c r="E28" s="91" t="str">
        <f>IF(ISNA(VLOOKUP(DSFA!N30,Risikoberechnung!$H$2:$I$6,2,FALSE)),"",VLOOKUP(DSFA!N30,Risikoberechnung!$H$2:$I$6,2,FALSE))</f>
        <v/>
      </c>
      <c r="F28" s="92" t="str">
        <f>IF(ISNA(VLOOKUP(DSFA!O30,Risikoberechnung!$H$2:$I$6,2,FALSE)),"",VLOOKUP(DSFA!O30,Risikoberechnung!$H$2:$I$6,2,FALSE))</f>
        <v/>
      </c>
      <c r="G28" s="93" t="str">
        <f>DSFA!R30</f>
        <v>x</v>
      </c>
      <c r="I28" s="129"/>
      <c r="J28" s="127"/>
      <c r="K28" s="140"/>
      <c r="L28" s="183"/>
      <c r="M28" s="174"/>
      <c r="N28" s="186"/>
      <c r="R28" s="129"/>
      <c r="S28" s="127"/>
      <c r="T28" s="168"/>
      <c r="U28" s="171"/>
      <c r="V28" s="153"/>
      <c r="W28" s="165"/>
    </row>
    <row r="29" spans="1:23" ht="14.45" customHeight="1" x14ac:dyDescent="0.25">
      <c r="A29" s="28">
        <f>DSFA!A31</f>
        <v>26</v>
      </c>
      <c r="B29" s="94" t="str">
        <f>IF(ISNA(VLOOKUP(DSFA!G31,Risikoberechnung!$H$2:$I$5,2,FALSE)),"",VLOOKUP(DSFA!G31,Risikoberechnung!$H$2:$I$5,2,FALSE))</f>
        <v/>
      </c>
      <c r="C29" s="95" t="str">
        <f>IF(ISNA(VLOOKUP(DSFA!H31,Risikoberechnung!$H$2:$I$6,2,FALSE)),"0",VLOOKUP(DSFA!H31,Risikoberechnung!$H$2:$I$6,2,FALSE))</f>
        <v>0</v>
      </c>
      <c r="D29" s="93" t="str">
        <f>DSFA!K31</f>
        <v>x</v>
      </c>
      <c r="E29" s="94" t="str">
        <f>IF(ISNA(VLOOKUP(DSFA!N31,Risikoberechnung!$H$2:$I$6,2,FALSE)),"",VLOOKUP(DSFA!N31,Risikoberechnung!$H$2:$I$6,2,FALSE))</f>
        <v/>
      </c>
      <c r="F29" s="95" t="str">
        <f>IF(ISNA(VLOOKUP(DSFA!O31,Risikoberechnung!$H$2:$I$6,2,FALSE)),"",VLOOKUP(DSFA!O31,Risikoberechnung!$H$2:$I$6,2,FALSE))</f>
        <v/>
      </c>
      <c r="G29" s="93" t="str">
        <f>DSFA!R31</f>
        <v>x</v>
      </c>
      <c r="I29" s="129"/>
      <c r="J29" s="127"/>
      <c r="K29" s="141"/>
      <c r="L29" s="184"/>
      <c r="M29" s="175"/>
      <c r="N29" s="187"/>
      <c r="R29" s="129"/>
      <c r="S29" s="127"/>
      <c r="T29" s="169"/>
      <c r="U29" s="172"/>
      <c r="V29" s="154"/>
      <c r="W29" s="166"/>
    </row>
    <row r="30" spans="1:23" x14ac:dyDescent="0.25">
      <c r="A30" s="28">
        <f>DSFA!A32</f>
        <v>27</v>
      </c>
      <c r="B30" s="94" t="str">
        <f>IF(ISNA(VLOOKUP(DSFA!G32,Risikoberechnung!$H$2:$I$5,2,FALSE)),"",VLOOKUP(DSFA!G32,Risikoberechnung!$H$2:$I$5,2,FALSE))</f>
        <v/>
      </c>
      <c r="C30" s="95" t="str">
        <f>IF(ISNA(VLOOKUP(DSFA!H32,Risikoberechnung!$H$2:$I$6,2,FALSE)),"0",VLOOKUP(DSFA!H32,Risikoberechnung!$H$2:$I$6,2,FALSE))</f>
        <v>0</v>
      </c>
      <c r="D30" s="93" t="str">
        <f>DSFA!K32</f>
        <v>x</v>
      </c>
      <c r="E30" s="94" t="str">
        <f>IF(ISNA(VLOOKUP(DSFA!N32,Risikoberechnung!$H$2:$I$6,2,FALSE)),"",VLOOKUP(DSFA!N32,Risikoberechnung!$H$2:$I$6,2,FALSE))</f>
        <v/>
      </c>
      <c r="F30" s="95" t="str">
        <f>IF(ISNA(VLOOKUP(DSFA!O32,Risikoberechnung!$H$2:$I$6,2,FALSE)),"",VLOOKUP(DSFA!O32,Risikoberechnung!$H$2:$I$6,2,FALSE))</f>
        <v/>
      </c>
      <c r="G30" s="93" t="str">
        <f>DSFA!R32</f>
        <v>x</v>
      </c>
      <c r="I30" s="99"/>
      <c r="K30" s="127" t="s">
        <v>289</v>
      </c>
      <c r="L30" s="127" t="s">
        <v>288</v>
      </c>
      <c r="M30" s="127" t="s">
        <v>287</v>
      </c>
      <c r="N30" s="127" t="s">
        <v>286</v>
      </c>
      <c r="R30" s="99"/>
      <c r="T30" s="128" t="s">
        <v>289</v>
      </c>
      <c r="U30" s="128" t="s">
        <v>288</v>
      </c>
      <c r="V30" s="128" t="s">
        <v>287</v>
      </c>
      <c r="W30" s="128" t="s">
        <v>286</v>
      </c>
    </row>
    <row r="31" spans="1:23" x14ac:dyDescent="0.25">
      <c r="A31" s="28">
        <f>DSFA!A33</f>
        <v>28</v>
      </c>
      <c r="B31" s="94" t="str">
        <f>IF(ISNA(VLOOKUP(DSFA!G33,Risikoberechnung!$H$2:$I$5,2,FALSE)),"",VLOOKUP(DSFA!G33,Risikoberechnung!$H$2:$I$5,2,FALSE))</f>
        <v/>
      </c>
      <c r="C31" s="95" t="str">
        <f>IF(ISNA(VLOOKUP(DSFA!H33,Risikoberechnung!$H$2:$I$6,2,FALSE)),"0",VLOOKUP(DSFA!H33,Risikoberechnung!$H$2:$I$6,2,FALSE))</f>
        <v>0</v>
      </c>
      <c r="D31" s="93" t="str">
        <f>DSFA!K33</f>
        <v>x</v>
      </c>
      <c r="E31" s="94" t="str">
        <f>IF(ISNA(VLOOKUP(DSFA!N33,Risikoberechnung!$H$2:$I$6,2,FALSE)),"",VLOOKUP(DSFA!N33,Risikoberechnung!$H$2:$I$6,2,FALSE))</f>
        <v/>
      </c>
      <c r="F31" s="95" t="str">
        <f>IF(ISNA(VLOOKUP(DSFA!O33,Risikoberechnung!$H$2:$I$6,2,FALSE)),"",VLOOKUP(DSFA!O33,Risikoberechnung!$H$2:$I$6,2,FALSE))</f>
        <v/>
      </c>
      <c r="G31" s="93" t="str">
        <f>DSFA!R33</f>
        <v>x</v>
      </c>
      <c r="I31" s="99"/>
      <c r="K31" s="127"/>
      <c r="L31" s="127"/>
      <c r="M31" s="127"/>
      <c r="N31" s="127"/>
      <c r="R31" s="99"/>
      <c r="T31" s="128"/>
      <c r="U31" s="128"/>
      <c r="V31" s="128"/>
      <c r="W31" s="128"/>
    </row>
    <row r="32" spans="1:23" x14ac:dyDescent="0.25">
      <c r="A32" s="28">
        <f>DSFA!A34</f>
        <v>29</v>
      </c>
      <c r="B32" s="94" t="str">
        <f>IF(ISNA(VLOOKUP(DSFA!G34,Risikoberechnung!$H$2:$I$5,2,FALSE)),"",VLOOKUP(DSFA!G34,Risikoberechnung!$H$2:$I$5,2,FALSE))</f>
        <v/>
      </c>
      <c r="C32" s="95" t="str">
        <f>IF(ISNA(VLOOKUP(DSFA!H34,Risikoberechnung!$H$2:$I$6,2,FALSE)),"0",VLOOKUP(DSFA!H34,Risikoberechnung!$H$2:$I$6,2,FALSE))</f>
        <v>0</v>
      </c>
      <c r="D32" s="93" t="str">
        <f>DSFA!K34</f>
        <v>x</v>
      </c>
      <c r="E32" s="94" t="str">
        <f>IF(ISNA(VLOOKUP(DSFA!N34,Risikoberechnung!$H$2:$I$6,2,FALSE)),"",VLOOKUP(DSFA!N34,Risikoberechnung!$H$2:$I$6,2,FALSE))</f>
        <v/>
      </c>
      <c r="F32" s="95" t="str">
        <f>IF(ISNA(VLOOKUP(DSFA!O34,Risikoberechnung!$H$2:$I$6,2,FALSE)),"",VLOOKUP(DSFA!O34,Risikoberechnung!$H$2:$I$6,2,FALSE))</f>
        <v/>
      </c>
      <c r="G32" s="93" t="str">
        <f>DSFA!R34</f>
        <v>x</v>
      </c>
      <c r="I32" s="99"/>
      <c r="K32" s="127"/>
      <c r="L32" s="127"/>
      <c r="M32" s="127"/>
      <c r="N32" s="127"/>
      <c r="R32" s="99"/>
      <c r="T32" s="128"/>
      <c r="U32" s="128"/>
      <c r="V32" s="128"/>
      <c r="W32" s="128"/>
    </row>
    <row r="33" spans="1:23" x14ac:dyDescent="0.25">
      <c r="A33" s="28">
        <f>DSFA!A35</f>
        <v>30</v>
      </c>
      <c r="B33" s="94" t="str">
        <f>IF(ISNA(VLOOKUP(DSFA!G35,Risikoberechnung!$H$2:$I$5,2,FALSE)),"",VLOOKUP(DSFA!G35,Risikoberechnung!$H$2:$I$5,2,FALSE))</f>
        <v/>
      </c>
      <c r="C33" s="95" t="str">
        <f>IF(ISNA(VLOOKUP(DSFA!H35,Risikoberechnung!$H$2:$I$6,2,FALSE)),"0",VLOOKUP(DSFA!H35,Risikoberechnung!$H$2:$I$6,2,FALSE))</f>
        <v>0</v>
      </c>
      <c r="D33" s="93" t="str">
        <f>DSFA!K35</f>
        <v>x</v>
      </c>
      <c r="E33" s="94" t="str">
        <f>IF(ISNA(VLOOKUP(DSFA!N35,Risikoberechnung!$H$2:$I$6,2,FALSE)),"",VLOOKUP(DSFA!N35,Risikoberechnung!$H$2:$I$6,2,FALSE))</f>
        <v/>
      </c>
      <c r="F33" s="95" t="str">
        <f>IF(ISNA(VLOOKUP(DSFA!O35,Risikoberechnung!$H$2:$I$6,2,FALSE)),"",VLOOKUP(DSFA!O35,Risikoberechnung!$H$2:$I$6,2,FALSE))</f>
        <v/>
      </c>
      <c r="G33" s="93" t="str">
        <f>DSFA!R35</f>
        <v>x</v>
      </c>
      <c r="K33" s="128" t="s">
        <v>9</v>
      </c>
      <c r="L33" s="128"/>
      <c r="M33" s="128"/>
      <c r="N33" s="128"/>
      <c r="T33" s="128" t="s">
        <v>9</v>
      </c>
      <c r="U33" s="128"/>
      <c r="V33" s="128"/>
      <c r="W33" s="128"/>
    </row>
    <row r="34" spans="1:23" x14ac:dyDescent="0.25">
      <c r="A34" s="28">
        <f>DSFA!A36</f>
        <v>31</v>
      </c>
      <c r="B34" s="94" t="str">
        <f>IF(ISNA(VLOOKUP(DSFA!G36,Risikoberechnung!$H$2:$I$5,2,FALSE)),"",VLOOKUP(DSFA!G36,Risikoberechnung!$H$2:$I$5,2,FALSE))</f>
        <v/>
      </c>
      <c r="C34" s="95" t="str">
        <f>IF(ISNA(VLOOKUP(DSFA!H36,Risikoberechnung!$H$2:$I$6,2,FALSE)),"0",VLOOKUP(DSFA!H36,Risikoberechnung!$H$2:$I$6,2,FALSE))</f>
        <v>0</v>
      </c>
      <c r="D34" s="93" t="str">
        <f>DSFA!K36</f>
        <v>x</v>
      </c>
      <c r="E34" s="94" t="str">
        <f>IF(ISNA(VLOOKUP(DSFA!N36,Risikoberechnung!$H$2:$I$6,2,FALSE)),"",VLOOKUP(DSFA!N36,Risikoberechnung!$H$2:$I$6,2,FALSE))</f>
        <v/>
      </c>
      <c r="F34" s="95" t="str">
        <f>IF(ISNA(VLOOKUP(DSFA!O36,Risikoberechnung!$H$2:$I$6,2,FALSE)),"",VLOOKUP(DSFA!O36,Risikoberechnung!$H$2:$I$6,2,FALSE))</f>
        <v/>
      </c>
      <c r="G34" s="93" t="str">
        <f>DSFA!R36</f>
        <v>x</v>
      </c>
    </row>
    <row r="35" spans="1:23" x14ac:dyDescent="0.25">
      <c r="A35" s="28">
        <f>DSFA!A37</f>
        <v>32</v>
      </c>
      <c r="B35" s="94" t="str">
        <f>IF(ISNA(VLOOKUP(DSFA!G37,Risikoberechnung!$H$2:$I$5,2,FALSE)),"",VLOOKUP(DSFA!G37,Risikoberechnung!$H$2:$I$5,2,FALSE))</f>
        <v/>
      </c>
      <c r="C35" s="95" t="str">
        <f>IF(ISNA(VLOOKUP(DSFA!H37,Risikoberechnung!$H$2:$I$6,2,FALSE)),"0",VLOOKUP(DSFA!H37,Risikoberechnung!$H$2:$I$6,2,FALSE))</f>
        <v>0</v>
      </c>
      <c r="D35" s="93" t="str">
        <f>DSFA!K37</f>
        <v>x</v>
      </c>
      <c r="E35" s="94" t="str">
        <f>IF(ISNA(VLOOKUP(DSFA!N37,Risikoberechnung!$H$2:$I$6,2,FALSE)),"",VLOOKUP(DSFA!N37,Risikoberechnung!$H$2:$I$6,2,FALSE))</f>
        <v/>
      </c>
      <c r="F35" s="95" t="str">
        <f>IF(ISNA(VLOOKUP(DSFA!O37,Risikoberechnung!$H$2:$I$6,2,FALSE)),"",VLOOKUP(DSFA!O37,Risikoberechnung!$H$2:$I$6,2,FALSE))</f>
        <v/>
      </c>
      <c r="G35" s="93" t="str">
        <f>DSFA!R37</f>
        <v>x</v>
      </c>
    </row>
    <row r="36" spans="1:23" x14ac:dyDescent="0.25">
      <c r="A36" s="28">
        <f>DSFA!A38</f>
        <v>33</v>
      </c>
      <c r="B36" s="94" t="str">
        <f>IF(ISNA(VLOOKUP(DSFA!G38,Risikoberechnung!$H$2:$I$5,2,FALSE)),"",VLOOKUP(DSFA!G38,Risikoberechnung!$H$2:$I$5,2,FALSE))</f>
        <v/>
      </c>
      <c r="C36" s="95" t="str">
        <f>IF(ISNA(VLOOKUP(DSFA!H38,Risikoberechnung!$H$2:$I$6,2,FALSE)),"0",VLOOKUP(DSFA!H38,Risikoberechnung!$H$2:$I$6,2,FALSE))</f>
        <v>0</v>
      </c>
      <c r="D36" s="93" t="str">
        <f>DSFA!K38</f>
        <v>x</v>
      </c>
      <c r="E36" s="94" t="str">
        <f>IF(ISNA(VLOOKUP(DSFA!N38,Risikoberechnung!$H$2:$I$6,2,FALSE)),"",VLOOKUP(DSFA!N38,Risikoberechnung!$H$2:$I$6,2,FALSE))</f>
        <v/>
      </c>
      <c r="F36" s="95" t="str">
        <f>IF(ISNA(VLOOKUP(DSFA!O38,Risikoberechnung!$H$2:$I$6,2,FALSE)),"",VLOOKUP(DSFA!O38,Risikoberechnung!$H$2:$I$6,2,FALSE))</f>
        <v/>
      </c>
      <c r="G36" s="93" t="str">
        <f>DSFA!R38</f>
        <v>x</v>
      </c>
    </row>
    <row r="37" spans="1:23" x14ac:dyDescent="0.25">
      <c r="A37" s="28">
        <f>DSFA!A39</f>
        <v>34</v>
      </c>
      <c r="B37" s="94" t="str">
        <f>IF(ISNA(VLOOKUP(DSFA!G39,Risikoberechnung!$H$2:$I$5,2,FALSE)),"",VLOOKUP(DSFA!G39,Risikoberechnung!$H$2:$I$5,2,FALSE))</f>
        <v/>
      </c>
      <c r="C37" s="95" t="str">
        <f>IF(ISNA(VLOOKUP(DSFA!H39,Risikoberechnung!$H$2:$I$6,2,FALSE)),"0",VLOOKUP(DSFA!H39,Risikoberechnung!$H$2:$I$6,2,FALSE))</f>
        <v>0</v>
      </c>
      <c r="D37" s="93" t="str">
        <f>DSFA!K39</f>
        <v>x</v>
      </c>
      <c r="E37" s="94" t="str">
        <f>IF(ISNA(VLOOKUP(DSFA!N39,Risikoberechnung!$H$2:$I$6,2,FALSE)),"",VLOOKUP(DSFA!N39,Risikoberechnung!$H$2:$I$6,2,FALSE))</f>
        <v/>
      </c>
      <c r="F37" s="95" t="str">
        <f>IF(ISNA(VLOOKUP(DSFA!O39,Risikoberechnung!$H$2:$I$6,2,FALSE)),"",VLOOKUP(DSFA!O39,Risikoberechnung!$H$2:$I$6,2,FALSE))</f>
        <v/>
      </c>
      <c r="G37" s="93" t="str">
        <f>DSFA!R39</f>
        <v>x</v>
      </c>
    </row>
    <row r="38" spans="1:23" x14ac:dyDescent="0.25">
      <c r="A38" s="28">
        <f>DSFA!A40</f>
        <v>35</v>
      </c>
      <c r="B38" s="94" t="str">
        <f>IF(ISNA(VLOOKUP(DSFA!G40,Risikoberechnung!$H$2:$I$5,2,FALSE)),"",VLOOKUP(DSFA!G40,Risikoberechnung!$H$2:$I$5,2,FALSE))</f>
        <v/>
      </c>
      <c r="C38" s="95" t="str">
        <f>IF(ISNA(VLOOKUP(DSFA!H40,Risikoberechnung!$H$2:$I$6,2,FALSE)),"0",VLOOKUP(DSFA!H40,Risikoberechnung!$H$2:$I$6,2,FALSE))</f>
        <v>0</v>
      </c>
      <c r="D38" s="93" t="str">
        <f>DSFA!K40</f>
        <v>x</v>
      </c>
      <c r="E38" s="94" t="str">
        <f>IF(ISNA(VLOOKUP(DSFA!N40,Risikoberechnung!$H$2:$I$6,2,FALSE)),"",VLOOKUP(DSFA!N40,Risikoberechnung!$H$2:$I$6,2,FALSE))</f>
        <v/>
      </c>
      <c r="F38" s="95" t="str">
        <f>IF(ISNA(VLOOKUP(DSFA!O40,Risikoberechnung!$H$2:$I$6,2,FALSE)),"",VLOOKUP(DSFA!O40,Risikoberechnung!$H$2:$I$6,2,FALSE))</f>
        <v/>
      </c>
      <c r="G38" s="93" t="str">
        <f>DSFA!R40</f>
        <v>x</v>
      </c>
    </row>
    <row r="39" spans="1:23" x14ac:dyDescent="0.25">
      <c r="A39" s="28">
        <f>DSFA!A41</f>
        <v>36</v>
      </c>
      <c r="B39" s="94" t="str">
        <f>IF(ISNA(VLOOKUP(DSFA!G41,Risikoberechnung!$H$2:$I$5,2,FALSE)),"",VLOOKUP(DSFA!G41,Risikoberechnung!$H$2:$I$5,2,FALSE))</f>
        <v/>
      </c>
      <c r="C39" s="95" t="str">
        <f>IF(ISNA(VLOOKUP(DSFA!H41,Risikoberechnung!$H$2:$I$6,2,FALSE)),"0",VLOOKUP(DSFA!H41,Risikoberechnung!$H$2:$I$6,2,FALSE))</f>
        <v>0</v>
      </c>
      <c r="D39" s="93" t="str">
        <f>DSFA!K41</f>
        <v>x</v>
      </c>
      <c r="E39" s="94" t="str">
        <f>IF(ISNA(VLOOKUP(DSFA!N41,Risikoberechnung!$H$2:$I$6,2,FALSE)),"",VLOOKUP(DSFA!N41,Risikoberechnung!$H$2:$I$6,2,FALSE))</f>
        <v/>
      </c>
      <c r="F39" s="95" t="str">
        <f>IF(ISNA(VLOOKUP(DSFA!O41,Risikoberechnung!$H$2:$I$6,2,FALSE)),"",VLOOKUP(DSFA!O41,Risikoberechnung!$H$2:$I$6,2,FALSE))</f>
        <v/>
      </c>
      <c r="G39" s="93" t="str">
        <f>DSFA!R41</f>
        <v>x</v>
      </c>
    </row>
    <row r="40" spans="1:23" x14ac:dyDescent="0.25">
      <c r="A40" s="28">
        <f>DSFA!A42</f>
        <v>37</v>
      </c>
      <c r="B40" s="94" t="str">
        <f>IF(ISNA(VLOOKUP(DSFA!G42,Risikoberechnung!$H$2:$I$5,2,FALSE)),"",VLOOKUP(DSFA!G42,Risikoberechnung!$H$2:$I$5,2,FALSE))</f>
        <v/>
      </c>
      <c r="C40" s="95" t="str">
        <f>IF(ISNA(VLOOKUP(DSFA!H42,Risikoberechnung!$H$2:$I$6,2,FALSE)),"0",VLOOKUP(DSFA!H42,Risikoberechnung!$H$2:$I$6,2,FALSE))</f>
        <v>0</v>
      </c>
      <c r="D40" s="93" t="str">
        <f>DSFA!K42</f>
        <v>x</v>
      </c>
      <c r="E40" s="94" t="str">
        <f>IF(ISNA(VLOOKUP(DSFA!N42,Risikoberechnung!$H$2:$I$6,2,FALSE)),"",VLOOKUP(DSFA!N42,Risikoberechnung!$H$2:$I$6,2,FALSE))</f>
        <v/>
      </c>
      <c r="F40" s="95" t="str">
        <f>IF(ISNA(VLOOKUP(DSFA!O42,Risikoberechnung!$H$2:$I$6,2,FALSE)),"",VLOOKUP(DSFA!O42,Risikoberechnung!$H$2:$I$6,2,FALSE))</f>
        <v/>
      </c>
      <c r="G40" s="93" t="str">
        <f>DSFA!R42</f>
        <v>x</v>
      </c>
    </row>
    <row r="41" spans="1:23" x14ac:dyDescent="0.25">
      <c r="A41" s="28">
        <f>DSFA!A43</f>
        <v>38</v>
      </c>
      <c r="B41" s="94" t="str">
        <f>IF(ISNA(VLOOKUP(DSFA!G43,Risikoberechnung!$H$2:$I$5,2,FALSE)),"",VLOOKUP(DSFA!G43,Risikoberechnung!$H$2:$I$5,2,FALSE))</f>
        <v/>
      </c>
      <c r="C41" s="95" t="str">
        <f>IF(ISNA(VLOOKUP(DSFA!H43,Risikoberechnung!$H$2:$I$6,2,FALSE)),"0",VLOOKUP(DSFA!H43,Risikoberechnung!$H$2:$I$6,2,FALSE))</f>
        <v>0</v>
      </c>
      <c r="D41" s="93" t="str">
        <f>DSFA!K43</f>
        <v>x</v>
      </c>
      <c r="E41" s="94" t="str">
        <f>IF(ISNA(VLOOKUP(DSFA!N43,Risikoberechnung!$H$2:$I$6,2,FALSE)),"",VLOOKUP(DSFA!N43,Risikoberechnung!$H$2:$I$6,2,FALSE))</f>
        <v/>
      </c>
      <c r="F41" s="95" t="str">
        <f>IF(ISNA(VLOOKUP(DSFA!O43,Risikoberechnung!$H$2:$I$6,2,FALSE)),"",VLOOKUP(DSFA!O43,Risikoberechnung!$H$2:$I$6,2,FALSE))</f>
        <v/>
      </c>
      <c r="G41" s="93" t="str">
        <f>DSFA!R43</f>
        <v>x</v>
      </c>
    </row>
    <row r="42" spans="1:23" x14ac:dyDescent="0.25">
      <c r="A42" s="28">
        <f>DSFA!A44</f>
        <v>39</v>
      </c>
      <c r="B42" s="94" t="str">
        <f>IF(ISNA(VLOOKUP(DSFA!G44,Risikoberechnung!$H$2:$I$5,2,FALSE)),"",VLOOKUP(DSFA!G44,Risikoberechnung!$H$2:$I$5,2,FALSE))</f>
        <v/>
      </c>
      <c r="C42" s="95" t="str">
        <f>IF(ISNA(VLOOKUP(DSFA!H44,Risikoberechnung!$H$2:$I$6,2,FALSE)),"0",VLOOKUP(DSFA!H44,Risikoberechnung!$H$2:$I$6,2,FALSE))</f>
        <v>0</v>
      </c>
      <c r="D42" s="93" t="str">
        <f>DSFA!K44</f>
        <v>x</v>
      </c>
      <c r="E42" s="94" t="str">
        <f>IF(ISNA(VLOOKUP(DSFA!N44,Risikoberechnung!$H$2:$I$6,2,FALSE)),"",VLOOKUP(DSFA!N44,Risikoberechnung!$H$2:$I$6,2,FALSE))</f>
        <v/>
      </c>
      <c r="F42" s="95" t="str">
        <f>IF(ISNA(VLOOKUP(DSFA!O44,Risikoberechnung!$H$2:$I$6,2,FALSE)),"",VLOOKUP(DSFA!O44,Risikoberechnung!$H$2:$I$6,2,FALSE))</f>
        <v/>
      </c>
      <c r="G42" s="93" t="str">
        <f>DSFA!R44</f>
        <v>x</v>
      </c>
    </row>
    <row r="43" spans="1:23" x14ac:dyDescent="0.25">
      <c r="A43" s="28">
        <f>DSFA!A45</f>
        <v>40</v>
      </c>
      <c r="B43" s="94" t="str">
        <f>IF(ISNA(VLOOKUP(DSFA!G45,Risikoberechnung!$H$2:$I$5,2,FALSE)),"",VLOOKUP(DSFA!G45,Risikoberechnung!$H$2:$I$5,2,FALSE))</f>
        <v/>
      </c>
      <c r="C43" s="95" t="str">
        <f>IF(ISNA(VLOOKUP(DSFA!H45,Risikoberechnung!$H$2:$I$6,2,FALSE)),"0",VLOOKUP(DSFA!H45,Risikoberechnung!$H$2:$I$6,2,FALSE))</f>
        <v>0</v>
      </c>
      <c r="D43" s="93" t="str">
        <f>DSFA!K45</f>
        <v>x</v>
      </c>
      <c r="E43" s="94" t="str">
        <f>IF(ISNA(VLOOKUP(DSFA!N45,Risikoberechnung!$H$2:$I$6,2,FALSE)),"",VLOOKUP(DSFA!N45,Risikoberechnung!$H$2:$I$6,2,FALSE))</f>
        <v/>
      </c>
      <c r="F43" s="95" t="str">
        <f>IF(ISNA(VLOOKUP(DSFA!O45,Risikoberechnung!$H$2:$I$6,2,FALSE)),"",VLOOKUP(DSFA!O45,Risikoberechnung!$H$2:$I$6,2,FALSE))</f>
        <v/>
      </c>
      <c r="G43" s="93" t="str">
        <f>DSFA!R45</f>
        <v>x</v>
      </c>
    </row>
    <row r="44" spans="1:23" x14ac:dyDescent="0.25">
      <c r="A44" s="28">
        <f>DSFA!A46</f>
        <v>41</v>
      </c>
      <c r="B44" s="94" t="str">
        <f>IF(ISNA(VLOOKUP(DSFA!G46,Risikoberechnung!$H$2:$I$5,2,FALSE)),"",VLOOKUP(DSFA!G46,Risikoberechnung!$H$2:$I$5,2,FALSE))</f>
        <v/>
      </c>
      <c r="C44" s="95" t="str">
        <f>IF(ISNA(VLOOKUP(DSFA!H46,Risikoberechnung!$H$2:$I$6,2,FALSE)),"0",VLOOKUP(DSFA!H46,Risikoberechnung!$H$2:$I$6,2,FALSE))</f>
        <v>0</v>
      </c>
      <c r="D44" s="93" t="str">
        <f>DSFA!K46</f>
        <v>x</v>
      </c>
      <c r="E44" s="94" t="str">
        <f>IF(ISNA(VLOOKUP(DSFA!N46,Risikoberechnung!$H$2:$I$6,2,FALSE)),"",VLOOKUP(DSFA!N46,Risikoberechnung!$H$2:$I$6,2,FALSE))</f>
        <v/>
      </c>
      <c r="F44" s="95" t="str">
        <f>IF(ISNA(VLOOKUP(DSFA!O46,Risikoberechnung!$H$2:$I$6,2,FALSE)),"",VLOOKUP(DSFA!O46,Risikoberechnung!$H$2:$I$6,2,FALSE))</f>
        <v/>
      </c>
      <c r="G44" s="93" t="str">
        <f>DSFA!R46</f>
        <v>x</v>
      </c>
    </row>
    <row r="45" spans="1:23" x14ac:dyDescent="0.25">
      <c r="A45" s="28">
        <f>DSFA!A47</f>
        <v>42</v>
      </c>
      <c r="B45" s="94" t="str">
        <f>IF(ISNA(VLOOKUP(DSFA!G47,Risikoberechnung!$H$2:$I$5,2,FALSE)),"",VLOOKUP(DSFA!G47,Risikoberechnung!$H$2:$I$5,2,FALSE))</f>
        <v/>
      </c>
      <c r="C45" s="95" t="str">
        <f>IF(ISNA(VLOOKUP(DSFA!H47,Risikoberechnung!$H$2:$I$6,2,FALSE)),"0",VLOOKUP(DSFA!H47,Risikoberechnung!$H$2:$I$6,2,FALSE))</f>
        <v>0</v>
      </c>
      <c r="D45" s="93" t="str">
        <f>DSFA!K47</f>
        <v>x</v>
      </c>
      <c r="E45" s="94" t="str">
        <f>IF(ISNA(VLOOKUP(DSFA!N47,Risikoberechnung!$H$2:$I$6,2,FALSE)),"",VLOOKUP(DSFA!N47,Risikoberechnung!$H$2:$I$6,2,FALSE))</f>
        <v/>
      </c>
      <c r="F45" s="95" t="str">
        <f>IF(ISNA(VLOOKUP(DSFA!O47,Risikoberechnung!$H$2:$I$6,2,FALSE)),"",VLOOKUP(DSFA!O47,Risikoberechnung!$H$2:$I$6,2,FALSE))</f>
        <v/>
      </c>
      <c r="G45" s="93" t="str">
        <f>DSFA!R47</f>
        <v>x</v>
      </c>
    </row>
    <row r="46" spans="1:23" x14ac:dyDescent="0.25">
      <c r="A46" s="28">
        <f>DSFA!A48</f>
        <v>43</v>
      </c>
      <c r="B46" s="94" t="str">
        <f>IF(ISNA(VLOOKUP(DSFA!G48,Risikoberechnung!$H$2:$I$5,2,FALSE)),"",VLOOKUP(DSFA!G48,Risikoberechnung!$H$2:$I$5,2,FALSE))</f>
        <v/>
      </c>
      <c r="C46" s="95" t="str">
        <f>IF(ISNA(VLOOKUP(DSFA!H48,Risikoberechnung!$H$2:$I$6,2,FALSE)),"0",VLOOKUP(DSFA!H48,Risikoberechnung!$H$2:$I$6,2,FALSE))</f>
        <v>0</v>
      </c>
      <c r="D46" s="93" t="str">
        <f>DSFA!K48</f>
        <v>x</v>
      </c>
      <c r="E46" s="94" t="str">
        <f>IF(ISNA(VLOOKUP(DSFA!N48,Risikoberechnung!$H$2:$I$6,2,FALSE)),"",VLOOKUP(DSFA!N48,Risikoberechnung!$H$2:$I$6,2,FALSE))</f>
        <v/>
      </c>
      <c r="F46" s="95" t="str">
        <f>IF(ISNA(VLOOKUP(DSFA!O48,Risikoberechnung!$H$2:$I$6,2,FALSE)),"",VLOOKUP(DSFA!O48,Risikoberechnung!$H$2:$I$6,2,FALSE))</f>
        <v/>
      </c>
      <c r="G46" s="93" t="str">
        <f>DSFA!R48</f>
        <v>x</v>
      </c>
    </row>
    <row r="47" spans="1:23" x14ac:dyDescent="0.25">
      <c r="A47" s="28">
        <f>DSFA!A49</f>
        <v>44</v>
      </c>
      <c r="B47" s="94" t="str">
        <f>IF(ISNA(VLOOKUP(DSFA!G49,Risikoberechnung!$H$2:$I$5,2,FALSE)),"",VLOOKUP(DSFA!G49,Risikoberechnung!$H$2:$I$5,2,FALSE))</f>
        <v/>
      </c>
      <c r="C47" s="95" t="str">
        <f>IF(ISNA(VLOOKUP(DSFA!H49,Risikoberechnung!$H$2:$I$6,2,FALSE)),"0",VLOOKUP(DSFA!H49,Risikoberechnung!$H$2:$I$6,2,FALSE))</f>
        <v>0</v>
      </c>
      <c r="D47" s="93" t="str">
        <f>DSFA!K49</f>
        <v>x</v>
      </c>
      <c r="E47" s="94" t="str">
        <f>IF(ISNA(VLOOKUP(DSFA!N49,Risikoberechnung!$H$2:$I$6,2,FALSE)),"",VLOOKUP(DSFA!N49,Risikoberechnung!$H$2:$I$6,2,FALSE))</f>
        <v/>
      </c>
      <c r="F47" s="95" t="str">
        <f>IF(ISNA(VLOOKUP(DSFA!O49,Risikoberechnung!$H$2:$I$6,2,FALSE)),"",VLOOKUP(DSFA!O49,Risikoberechnung!$H$2:$I$6,2,FALSE))</f>
        <v/>
      </c>
      <c r="G47" s="93" t="str">
        <f>DSFA!R49</f>
        <v>x</v>
      </c>
    </row>
    <row r="48" spans="1:23" x14ac:dyDescent="0.25">
      <c r="A48" s="28">
        <f>DSFA!A50</f>
        <v>45</v>
      </c>
      <c r="B48" s="94" t="str">
        <f>IF(ISNA(VLOOKUP(DSFA!G50,Risikoberechnung!$H$2:$I$5,2,FALSE)),"",VLOOKUP(DSFA!G50,Risikoberechnung!$H$2:$I$5,2,FALSE))</f>
        <v/>
      </c>
      <c r="C48" s="95" t="str">
        <f>IF(ISNA(VLOOKUP(DSFA!H50,Risikoberechnung!$H$2:$I$6,2,FALSE)),"0",VLOOKUP(DSFA!H50,Risikoberechnung!$H$2:$I$6,2,FALSE))</f>
        <v>0</v>
      </c>
      <c r="D48" s="93" t="str">
        <f>DSFA!K50</f>
        <v>x</v>
      </c>
      <c r="E48" s="94" t="str">
        <f>IF(ISNA(VLOOKUP(DSFA!N50,Risikoberechnung!$H$2:$I$6,2,FALSE)),"",VLOOKUP(DSFA!N50,Risikoberechnung!$H$2:$I$6,2,FALSE))</f>
        <v/>
      </c>
      <c r="F48" s="95" t="str">
        <f>IF(ISNA(VLOOKUP(DSFA!O50,Risikoberechnung!$H$2:$I$6,2,FALSE)),"",VLOOKUP(DSFA!O50,Risikoberechnung!$H$2:$I$6,2,FALSE))</f>
        <v/>
      </c>
      <c r="G48" s="93" t="str">
        <f>DSFA!R50</f>
        <v>x</v>
      </c>
    </row>
    <row r="49" spans="1:7" x14ac:dyDescent="0.25">
      <c r="A49" s="28">
        <f>DSFA!A51</f>
        <v>46</v>
      </c>
      <c r="B49" s="94" t="str">
        <f>IF(ISNA(VLOOKUP(DSFA!G51,Risikoberechnung!$H$2:$I$5,2,FALSE)),"",VLOOKUP(DSFA!G51,Risikoberechnung!$H$2:$I$5,2,FALSE))</f>
        <v/>
      </c>
      <c r="C49" s="95" t="str">
        <f>IF(ISNA(VLOOKUP(DSFA!H51,Risikoberechnung!$H$2:$I$6,2,FALSE)),"0",VLOOKUP(DSFA!H51,Risikoberechnung!$H$2:$I$6,2,FALSE))</f>
        <v>0</v>
      </c>
      <c r="D49" s="93" t="str">
        <f>DSFA!K51</f>
        <v>x</v>
      </c>
      <c r="E49" s="94" t="str">
        <f>IF(ISNA(VLOOKUP(DSFA!N51,Risikoberechnung!$H$2:$I$6,2,FALSE)),"",VLOOKUP(DSFA!N51,Risikoberechnung!$H$2:$I$6,2,FALSE))</f>
        <v/>
      </c>
      <c r="F49" s="95" t="str">
        <f>IF(ISNA(VLOOKUP(DSFA!O51,Risikoberechnung!$H$2:$I$6,2,FALSE)),"",VLOOKUP(DSFA!O51,Risikoberechnung!$H$2:$I$6,2,FALSE))</f>
        <v/>
      </c>
      <c r="G49" s="93" t="str">
        <f>DSFA!R51</f>
        <v>x</v>
      </c>
    </row>
    <row r="50" spans="1:7" x14ac:dyDescent="0.25">
      <c r="A50" s="28">
        <f>DSFA!A52</f>
        <v>47</v>
      </c>
      <c r="B50" s="94" t="str">
        <f>IF(ISNA(VLOOKUP(DSFA!G52,Risikoberechnung!$H$2:$I$5,2,FALSE)),"",VLOOKUP(DSFA!G52,Risikoberechnung!$H$2:$I$5,2,FALSE))</f>
        <v/>
      </c>
      <c r="C50" s="95" t="str">
        <f>IF(ISNA(VLOOKUP(DSFA!H52,Risikoberechnung!$H$2:$I$6,2,FALSE)),"0",VLOOKUP(DSFA!H52,Risikoberechnung!$H$2:$I$6,2,FALSE))</f>
        <v>0</v>
      </c>
      <c r="D50" s="93" t="str">
        <f>DSFA!K52</f>
        <v>x</v>
      </c>
      <c r="E50" s="94" t="str">
        <f>IF(ISNA(VLOOKUP(DSFA!N52,Risikoberechnung!$H$2:$I$6,2,FALSE)),"",VLOOKUP(DSFA!N52,Risikoberechnung!$H$2:$I$6,2,FALSE))</f>
        <v/>
      </c>
      <c r="F50" s="95" t="str">
        <f>IF(ISNA(VLOOKUP(DSFA!O52,Risikoberechnung!$H$2:$I$6,2,FALSE)),"",VLOOKUP(DSFA!O52,Risikoberechnung!$H$2:$I$6,2,FALSE))</f>
        <v/>
      </c>
      <c r="G50" s="93" t="str">
        <f>DSFA!R52</f>
        <v>x</v>
      </c>
    </row>
    <row r="51" spans="1:7" x14ac:dyDescent="0.25">
      <c r="A51" s="28">
        <f>DSFA!A53</f>
        <v>48</v>
      </c>
      <c r="B51" s="94" t="str">
        <f>IF(ISNA(VLOOKUP(DSFA!G53,Risikoberechnung!$H$2:$I$5,2,FALSE)),"",VLOOKUP(DSFA!G53,Risikoberechnung!$H$2:$I$5,2,FALSE))</f>
        <v/>
      </c>
      <c r="C51" s="95" t="str">
        <f>IF(ISNA(VLOOKUP(DSFA!H53,Risikoberechnung!$H$2:$I$6,2,FALSE)),"0",VLOOKUP(DSFA!H53,Risikoberechnung!$H$2:$I$6,2,FALSE))</f>
        <v>0</v>
      </c>
      <c r="D51" s="93" t="str">
        <f>DSFA!K53</f>
        <v>x</v>
      </c>
      <c r="E51" s="94" t="str">
        <f>IF(ISNA(VLOOKUP(DSFA!N53,Risikoberechnung!$H$2:$I$6,2,FALSE)),"",VLOOKUP(DSFA!N53,Risikoberechnung!$H$2:$I$6,2,FALSE))</f>
        <v/>
      </c>
      <c r="F51" s="95" t="str">
        <f>IF(ISNA(VLOOKUP(DSFA!O53,Risikoberechnung!$H$2:$I$6,2,FALSE)),"",VLOOKUP(DSFA!O53,Risikoberechnung!$H$2:$I$6,2,FALSE))</f>
        <v/>
      </c>
      <c r="G51" s="93" t="str">
        <f>DSFA!R53</f>
        <v>x</v>
      </c>
    </row>
    <row r="52" spans="1:7" x14ac:dyDescent="0.25">
      <c r="A52" s="28">
        <f>DSFA!A54</f>
        <v>49</v>
      </c>
      <c r="B52" s="94" t="str">
        <f>IF(ISNA(VLOOKUP(DSFA!G54,Risikoberechnung!$H$2:$I$5,2,FALSE)),"",VLOOKUP(DSFA!G54,Risikoberechnung!$H$2:$I$5,2,FALSE))</f>
        <v/>
      </c>
      <c r="C52" s="95" t="str">
        <f>IF(ISNA(VLOOKUP(DSFA!H54,Risikoberechnung!$H$2:$I$6,2,FALSE)),"0",VLOOKUP(DSFA!H54,Risikoberechnung!$H$2:$I$6,2,FALSE))</f>
        <v>0</v>
      </c>
      <c r="D52" s="93" t="str">
        <f>DSFA!K54</f>
        <v>x</v>
      </c>
      <c r="E52" s="94" t="str">
        <f>IF(ISNA(VLOOKUP(DSFA!N54,Risikoberechnung!$H$2:$I$6,2,FALSE)),"",VLOOKUP(DSFA!N54,Risikoberechnung!$H$2:$I$6,2,FALSE))</f>
        <v/>
      </c>
      <c r="F52" s="95" t="str">
        <f>IF(ISNA(VLOOKUP(DSFA!O54,Risikoberechnung!$H$2:$I$6,2,FALSE)),"",VLOOKUP(DSFA!O54,Risikoberechnung!$H$2:$I$6,2,FALSE))</f>
        <v/>
      </c>
      <c r="G52" s="93" t="str">
        <f>DSFA!R54</f>
        <v>x</v>
      </c>
    </row>
    <row r="53" spans="1:7" x14ac:dyDescent="0.25">
      <c r="A53" s="28">
        <f>DSFA!A55</f>
        <v>50</v>
      </c>
      <c r="B53" s="94" t="str">
        <f>IF(ISNA(VLOOKUP(DSFA!G55,Risikoberechnung!$H$2:$I$5,2,FALSE)),"",VLOOKUP(DSFA!G55,Risikoberechnung!$H$2:$I$5,2,FALSE))</f>
        <v/>
      </c>
      <c r="C53" s="95" t="str">
        <f>IF(ISNA(VLOOKUP(DSFA!H55,Risikoberechnung!$H$2:$I$6,2,FALSE)),"0",VLOOKUP(DSFA!H55,Risikoberechnung!$H$2:$I$6,2,FALSE))</f>
        <v>0</v>
      </c>
      <c r="D53" s="93" t="str">
        <f>DSFA!K55</f>
        <v>x</v>
      </c>
      <c r="E53" s="94" t="str">
        <f>IF(ISNA(VLOOKUP(DSFA!N55,Risikoberechnung!$H$2:$I$6,2,FALSE)),"",VLOOKUP(DSFA!N55,Risikoberechnung!$H$2:$I$6,2,FALSE))</f>
        <v/>
      </c>
      <c r="F53" s="95" t="str">
        <f>IF(ISNA(VLOOKUP(DSFA!O55,Risikoberechnung!$H$2:$I$6,2,FALSE)),"",VLOOKUP(DSFA!O55,Risikoberechnung!$H$2:$I$6,2,FALSE))</f>
        <v/>
      </c>
      <c r="G53" s="93" t="str">
        <f>DSFA!R55</f>
        <v>x</v>
      </c>
    </row>
    <row r="54" spans="1:7" x14ac:dyDescent="0.25">
      <c r="A54" s="28">
        <f>DSFA!A56</f>
        <v>51</v>
      </c>
      <c r="B54" s="94" t="str">
        <f>IF(ISNA(VLOOKUP(DSFA!G56,Risikoberechnung!$H$2:$I$5,2,FALSE)),"",VLOOKUP(DSFA!G56,Risikoberechnung!$H$2:$I$5,2,FALSE))</f>
        <v/>
      </c>
      <c r="C54" s="95" t="str">
        <f>IF(ISNA(VLOOKUP(DSFA!H56,Risikoberechnung!$H$2:$I$6,2,FALSE)),"0",VLOOKUP(DSFA!H56,Risikoberechnung!$H$2:$I$6,2,FALSE))</f>
        <v>0</v>
      </c>
      <c r="D54" s="93" t="str">
        <f>DSFA!K56</f>
        <v>x</v>
      </c>
      <c r="E54" s="94" t="str">
        <f>IF(ISNA(VLOOKUP(DSFA!N56,Risikoberechnung!$H$2:$I$6,2,FALSE)),"",VLOOKUP(DSFA!N56,Risikoberechnung!$H$2:$I$6,2,FALSE))</f>
        <v/>
      </c>
      <c r="F54" s="95" t="str">
        <f>IF(ISNA(VLOOKUP(DSFA!O56,Risikoberechnung!$H$2:$I$6,2,FALSE)),"",VLOOKUP(DSFA!O56,Risikoberechnung!$H$2:$I$6,2,FALSE))</f>
        <v/>
      </c>
      <c r="G54" s="93" t="str">
        <f>DSFA!R56</f>
        <v>x</v>
      </c>
    </row>
    <row r="55" spans="1:7" x14ac:dyDescent="0.25">
      <c r="A55" s="28">
        <f>DSFA!A57</f>
        <v>52</v>
      </c>
      <c r="B55" s="94" t="str">
        <f>IF(ISNA(VLOOKUP(DSFA!G57,Risikoberechnung!$H$2:$I$5,2,FALSE)),"",VLOOKUP(DSFA!G57,Risikoberechnung!$H$2:$I$5,2,FALSE))</f>
        <v/>
      </c>
      <c r="C55" s="95" t="str">
        <f>IF(ISNA(VLOOKUP(DSFA!H57,Risikoberechnung!$H$2:$I$6,2,FALSE)),"0",VLOOKUP(DSFA!H57,Risikoberechnung!$H$2:$I$6,2,FALSE))</f>
        <v>0</v>
      </c>
      <c r="D55" s="93" t="str">
        <f>DSFA!K57</f>
        <v>x</v>
      </c>
      <c r="E55" s="94" t="str">
        <f>IF(ISNA(VLOOKUP(DSFA!N57,Risikoberechnung!$H$2:$I$6,2,FALSE)),"",VLOOKUP(DSFA!N57,Risikoberechnung!$H$2:$I$6,2,FALSE))</f>
        <v/>
      </c>
      <c r="F55" s="95" t="str">
        <f>IF(ISNA(VLOOKUP(DSFA!O57,Risikoberechnung!$H$2:$I$6,2,FALSE)),"",VLOOKUP(DSFA!O57,Risikoberechnung!$H$2:$I$6,2,FALSE))</f>
        <v/>
      </c>
      <c r="G55" s="93" t="str">
        <f>DSFA!R57</f>
        <v>x</v>
      </c>
    </row>
    <row r="56" spans="1:7" x14ac:dyDescent="0.25">
      <c r="A56" s="28">
        <f>DSFA!A58</f>
        <v>53</v>
      </c>
      <c r="B56" s="94" t="str">
        <f>IF(ISNA(VLOOKUP(DSFA!G58,Risikoberechnung!$H$2:$I$5,2,FALSE)),"",VLOOKUP(DSFA!G58,Risikoberechnung!$H$2:$I$5,2,FALSE))</f>
        <v/>
      </c>
      <c r="C56" s="95" t="str">
        <f>IF(ISNA(VLOOKUP(DSFA!H58,Risikoberechnung!$H$2:$I$6,2,FALSE)),"0",VLOOKUP(DSFA!H58,Risikoberechnung!$H$2:$I$6,2,FALSE))</f>
        <v>0</v>
      </c>
      <c r="D56" s="93" t="str">
        <f>DSFA!K58</f>
        <v>x</v>
      </c>
      <c r="E56" s="94" t="str">
        <f>IF(ISNA(VLOOKUP(DSFA!N58,Risikoberechnung!$H$2:$I$6,2,FALSE)),"",VLOOKUP(DSFA!N58,Risikoberechnung!$H$2:$I$6,2,FALSE))</f>
        <v/>
      </c>
      <c r="F56" s="95" t="str">
        <f>IF(ISNA(VLOOKUP(DSFA!O58,Risikoberechnung!$H$2:$I$6,2,FALSE)),"",VLOOKUP(DSFA!O58,Risikoberechnung!$H$2:$I$6,2,FALSE))</f>
        <v/>
      </c>
      <c r="G56" s="93" t="str">
        <f>DSFA!R58</f>
        <v>x</v>
      </c>
    </row>
    <row r="57" spans="1:7" x14ac:dyDescent="0.25">
      <c r="A57" s="28">
        <f>DSFA!A59</f>
        <v>54</v>
      </c>
      <c r="B57" s="94" t="str">
        <f>IF(ISNA(VLOOKUP(DSFA!G59,Risikoberechnung!$H$2:$I$5,2,FALSE)),"",VLOOKUP(DSFA!G59,Risikoberechnung!$H$2:$I$5,2,FALSE))</f>
        <v/>
      </c>
      <c r="C57" s="95" t="str">
        <f>IF(ISNA(VLOOKUP(DSFA!H59,Risikoberechnung!$H$2:$I$6,2,FALSE)),"0",VLOOKUP(DSFA!H59,Risikoberechnung!$H$2:$I$6,2,FALSE))</f>
        <v>0</v>
      </c>
      <c r="D57" s="93" t="str">
        <f>DSFA!K59</f>
        <v>x</v>
      </c>
      <c r="E57" s="94" t="str">
        <f>IF(ISNA(VLOOKUP(DSFA!N59,Risikoberechnung!$H$2:$I$6,2,FALSE)),"",VLOOKUP(DSFA!N59,Risikoberechnung!$H$2:$I$6,2,FALSE))</f>
        <v/>
      </c>
      <c r="F57" s="95" t="str">
        <f>IF(ISNA(VLOOKUP(DSFA!O59,Risikoberechnung!$H$2:$I$6,2,FALSE)),"",VLOOKUP(DSFA!O59,Risikoberechnung!$H$2:$I$6,2,FALSE))</f>
        <v/>
      </c>
      <c r="G57" s="93" t="str">
        <f>DSFA!R59</f>
        <v>x</v>
      </c>
    </row>
    <row r="58" spans="1:7" x14ac:dyDescent="0.25">
      <c r="A58" s="28">
        <f>DSFA!A60</f>
        <v>55</v>
      </c>
      <c r="B58" s="94" t="str">
        <f>IF(ISNA(VLOOKUP(DSFA!G60,Risikoberechnung!$H$2:$I$5,2,FALSE)),"",VLOOKUP(DSFA!G60,Risikoberechnung!$H$2:$I$5,2,FALSE))</f>
        <v/>
      </c>
      <c r="C58" s="95" t="str">
        <f>IF(ISNA(VLOOKUP(DSFA!H60,Risikoberechnung!$H$2:$I$6,2,FALSE)),"0",VLOOKUP(DSFA!H60,Risikoberechnung!$H$2:$I$6,2,FALSE))</f>
        <v>0</v>
      </c>
      <c r="D58" s="93" t="str">
        <f>DSFA!K60</f>
        <v>x</v>
      </c>
      <c r="E58" s="94" t="str">
        <f>IF(ISNA(VLOOKUP(DSFA!N60,Risikoberechnung!$H$2:$I$6,2,FALSE)),"",VLOOKUP(DSFA!N60,Risikoberechnung!$H$2:$I$6,2,FALSE))</f>
        <v/>
      </c>
      <c r="F58" s="95" t="str">
        <f>IF(ISNA(VLOOKUP(DSFA!O60,Risikoberechnung!$H$2:$I$6,2,FALSE)),"",VLOOKUP(DSFA!O60,Risikoberechnung!$H$2:$I$6,2,FALSE))</f>
        <v/>
      </c>
      <c r="G58" s="93" t="str">
        <f>DSFA!R60</f>
        <v>x</v>
      </c>
    </row>
    <row r="59" spans="1:7" x14ac:dyDescent="0.25">
      <c r="A59" s="28">
        <f>DSFA!A61</f>
        <v>56</v>
      </c>
      <c r="B59" s="94" t="str">
        <f>IF(ISNA(VLOOKUP(DSFA!G61,Risikoberechnung!$H$2:$I$5,2,FALSE)),"",VLOOKUP(DSFA!G61,Risikoberechnung!$H$2:$I$5,2,FALSE))</f>
        <v/>
      </c>
      <c r="C59" s="95" t="str">
        <f>IF(ISNA(VLOOKUP(DSFA!H61,Risikoberechnung!$H$2:$I$6,2,FALSE)),"0",VLOOKUP(DSFA!H61,Risikoberechnung!$H$2:$I$6,2,FALSE))</f>
        <v>0</v>
      </c>
      <c r="D59" s="93" t="str">
        <f>DSFA!K61</f>
        <v>x</v>
      </c>
      <c r="E59" s="94" t="str">
        <f>IF(ISNA(VLOOKUP(DSFA!N61,Risikoberechnung!$H$2:$I$6,2,FALSE)),"",VLOOKUP(DSFA!N61,Risikoberechnung!$H$2:$I$6,2,FALSE))</f>
        <v/>
      </c>
      <c r="F59" s="95" t="str">
        <f>IF(ISNA(VLOOKUP(DSFA!O61,Risikoberechnung!$H$2:$I$6,2,FALSE)),"",VLOOKUP(DSFA!O61,Risikoberechnung!$H$2:$I$6,2,FALSE))</f>
        <v/>
      </c>
      <c r="G59" s="93" t="str">
        <f>DSFA!R61</f>
        <v>x</v>
      </c>
    </row>
    <row r="60" spans="1:7" x14ac:dyDescent="0.25">
      <c r="A60" s="28">
        <f>DSFA!A62</f>
        <v>57</v>
      </c>
      <c r="B60" s="94" t="str">
        <f>IF(ISNA(VLOOKUP(DSFA!G62,Risikoberechnung!$H$2:$I$5,2,FALSE)),"",VLOOKUP(DSFA!G62,Risikoberechnung!$H$2:$I$5,2,FALSE))</f>
        <v/>
      </c>
      <c r="C60" s="95" t="str">
        <f>IF(ISNA(VLOOKUP(DSFA!H62,Risikoberechnung!$H$2:$I$6,2,FALSE)),"0",VLOOKUP(DSFA!H62,Risikoberechnung!$H$2:$I$6,2,FALSE))</f>
        <v>0</v>
      </c>
      <c r="D60" s="93" t="str">
        <f>DSFA!K62</f>
        <v>x</v>
      </c>
      <c r="E60" s="94" t="str">
        <f>IF(ISNA(VLOOKUP(DSFA!N62,Risikoberechnung!$H$2:$I$6,2,FALSE)),"",VLOOKUP(DSFA!N62,Risikoberechnung!$H$2:$I$6,2,FALSE))</f>
        <v/>
      </c>
      <c r="F60" s="95" t="str">
        <f>IF(ISNA(VLOOKUP(DSFA!O62,Risikoberechnung!$H$2:$I$6,2,FALSE)),"",VLOOKUP(DSFA!O62,Risikoberechnung!$H$2:$I$6,2,FALSE))</f>
        <v/>
      </c>
      <c r="G60" s="93" t="str">
        <f>DSFA!R62</f>
        <v>x</v>
      </c>
    </row>
    <row r="61" spans="1:7" x14ac:dyDescent="0.25">
      <c r="A61" s="28">
        <f>DSFA!A63</f>
        <v>58</v>
      </c>
      <c r="B61" s="94" t="str">
        <f>IF(ISNA(VLOOKUP(DSFA!G63,Risikoberechnung!$H$2:$I$5,2,FALSE)),"",VLOOKUP(DSFA!G63,Risikoberechnung!$H$2:$I$5,2,FALSE))</f>
        <v/>
      </c>
      <c r="C61" s="95" t="str">
        <f>IF(ISNA(VLOOKUP(DSFA!H63,Risikoberechnung!$H$2:$I$6,2,FALSE)),"0",VLOOKUP(DSFA!H63,Risikoberechnung!$H$2:$I$6,2,FALSE))</f>
        <v>0</v>
      </c>
      <c r="D61" s="93" t="str">
        <f>DSFA!K63</f>
        <v>x</v>
      </c>
      <c r="E61" s="94" t="str">
        <f>IF(ISNA(VLOOKUP(DSFA!N63,Risikoberechnung!$H$2:$I$6,2,FALSE)),"",VLOOKUP(DSFA!N63,Risikoberechnung!$H$2:$I$6,2,FALSE))</f>
        <v/>
      </c>
      <c r="F61" s="95" t="str">
        <f>IF(ISNA(VLOOKUP(DSFA!O63,Risikoberechnung!$H$2:$I$6,2,FALSE)),"",VLOOKUP(DSFA!O63,Risikoberechnung!$H$2:$I$6,2,FALSE))</f>
        <v/>
      </c>
      <c r="G61" s="93" t="str">
        <f>DSFA!R63</f>
        <v>x</v>
      </c>
    </row>
    <row r="62" spans="1:7" x14ac:dyDescent="0.25">
      <c r="A62" s="28">
        <f>DSFA!A64</f>
        <v>59</v>
      </c>
      <c r="B62" s="94" t="str">
        <f>IF(ISNA(VLOOKUP(DSFA!G64,Risikoberechnung!$H$2:$I$5,2,FALSE)),"",VLOOKUP(DSFA!G64,Risikoberechnung!$H$2:$I$5,2,FALSE))</f>
        <v/>
      </c>
      <c r="C62" s="95" t="str">
        <f>IF(ISNA(VLOOKUP(DSFA!H64,Risikoberechnung!$H$2:$I$6,2,FALSE)),"0",VLOOKUP(DSFA!H64,Risikoberechnung!$H$2:$I$6,2,FALSE))</f>
        <v>0</v>
      </c>
      <c r="D62" s="93" t="str">
        <f>DSFA!K64</f>
        <v>x</v>
      </c>
      <c r="E62" s="94" t="str">
        <f>IF(ISNA(VLOOKUP(DSFA!N64,Risikoberechnung!$H$2:$I$6,2,FALSE)),"",VLOOKUP(DSFA!N64,Risikoberechnung!$H$2:$I$6,2,FALSE))</f>
        <v/>
      </c>
      <c r="F62" s="95" t="str">
        <f>IF(ISNA(VLOOKUP(DSFA!O64,Risikoberechnung!$H$2:$I$6,2,FALSE)),"",VLOOKUP(DSFA!O64,Risikoberechnung!$H$2:$I$6,2,FALSE))</f>
        <v/>
      </c>
      <c r="G62" s="93" t="str">
        <f>DSFA!R64</f>
        <v>x</v>
      </c>
    </row>
    <row r="63" spans="1:7" x14ac:dyDescent="0.25">
      <c r="A63" s="28">
        <f>DSFA!A65</f>
        <v>60</v>
      </c>
      <c r="B63" s="94" t="str">
        <f>IF(ISNA(VLOOKUP(DSFA!G65,Risikoberechnung!$H$2:$I$5,2,FALSE)),"",VLOOKUP(DSFA!G65,Risikoberechnung!$H$2:$I$5,2,FALSE))</f>
        <v/>
      </c>
      <c r="C63" s="95" t="str">
        <f>IF(ISNA(VLOOKUP(DSFA!H65,Risikoberechnung!$H$2:$I$6,2,FALSE)),"0",VLOOKUP(DSFA!H65,Risikoberechnung!$H$2:$I$6,2,FALSE))</f>
        <v>0</v>
      </c>
      <c r="D63" s="93" t="str">
        <f>DSFA!K65</f>
        <v>x</v>
      </c>
      <c r="E63" s="94" t="str">
        <f>IF(ISNA(VLOOKUP(DSFA!N65,Risikoberechnung!$H$2:$I$6,2,FALSE)),"",VLOOKUP(DSFA!N65,Risikoberechnung!$H$2:$I$6,2,FALSE))</f>
        <v/>
      </c>
      <c r="F63" s="95" t="str">
        <f>IF(ISNA(VLOOKUP(DSFA!O65,Risikoberechnung!$H$2:$I$6,2,FALSE)),"",VLOOKUP(DSFA!O65,Risikoberechnung!$H$2:$I$6,2,FALSE))</f>
        <v/>
      </c>
      <c r="G63" s="93" t="str">
        <f>DSFA!R65</f>
        <v>x</v>
      </c>
    </row>
    <row r="64" spans="1:7" x14ac:dyDescent="0.25">
      <c r="A64" s="28">
        <f>DSFA!A66</f>
        <v>61</v>
      </c>
      <c r="B64" s="94" t="str">
        <f>IF(ISNA(VLOOKUP(DSFA!G66,Risikoberechnung!$H$2:$I$5,2,FALSE)),"",VLOOKUP(DSFA!G66,Risikoberechnung!$H$2:$I$5,2,FALSE))</f>
        <v/>
      </c>
      <c r="C64" s="95" t="str">
        <f>IF(ISNA(VLOOKUP(DSFA!H66,Risikoberechnung!$H$2:$I$6,2,FALSE)),"0",VLOOKUP(DSFA!H66,Risikoberechnung!$H$2:$I$6,2,FALSE))</f>
        <v>0</v>
      </c>
      <c r="D64" s="93" t="str">
        <f>DSFA!K66</f>
        <v>x</v>
      </c>
      <c r="E64" s="94" t="str">
        <f>IF(ISNA(VLOOKUP(DSFA!N66,Risikoberechnung!$H$2:$I$6,2,FALSE)),"",VLOOKUP(DSFA!N66,Risikoberechnung!$H$2:$I$6,2,FALSE))</f>
        <v/>
      </c>
      <c r="F64" s="95" t="str">
        <f>IF(ISNA(VLOOKUP(DSFA!O66,Risikoberechnung!$H$2:$I$6,2,FALSE)),"",VLOOKUP(DSFA!O66,Risikoberechnung!$H$2:$I$6,2,FALSE))</f>
        <v/>
      </c>
      <c r="G64" s="93" t="str">
        <f>DSFA!R66</f>
        <v>x</v>
      </c>
    </row>
    <row r="65" spans="1:7" x14ac:dyDescent="0.25">
      <c r="A65" s="28">
        <f>DSFA!A67</f>
        <v>62</v>
      </c>
      <c r="B65" s="94" t="str">
        <f>IF(ISNA(VLOOKUP(DSFA!G67,Risikoberechnung!$H$2:$I$5,2,FALSE)),"",VLOOKUP(DSFA!G67,Risikoberechnung!$H$2:$I$5,2,FALSE))</f>
        <v/>
      </c>
      <c r="C65" s="95" t="str">
        <f>IF(ISNA(VLOOKUP(DSFA!H67,Risikoberechnung!$H$2:$I$6,2,FALSE)),"0",VLOOKUP(DSFA!H67,Risikoberechnung!$H$2:$I$6,2,FALSE))</f>
        <v>0</v>
      </c>
      <c r="D65" s="93" t="str">
        <f>DSFA!K67</f>
        <v>x</v>
      </c>
      <c r="E65" s="94" t="str">
        <f>IF(ISNA(VLOOKUP(DSFA!N67,Risikoberechnung!$H$2:$I$6,2,FALSE)),"",VLOOKUP(DSFA!N67,Risikoberechnung!$H$2:$I$6,2,FALSE))</f>
        <v/>
      </c>
      <c r="F65" s="95" t="str">
        <f>IF(ISNA(VLOOKUP(DSFA!O67,Risikoberechnung!$H$2:$I$6,2,FALSE)),"",VLOOKUP(DSFA!O67,Risikoberechnung!$H$2:$I$6,2,FALSE))</f>
        <v/>
      </c>
      <c r="G65" s="93" t="str">
        <f>DSFA!R67</f>
        <v>x</v>
      </c>
    </row>
    <row r="66" spans="1:7" x14ac:dyDescent="0.25">
      <c r="A66" s="28">
        <f>DSFA!A68</f>
        <v>63</v>
      </c>
      <c r="B66" s="94" t="str">
        <f>IF(ISNA(VLOOKUP(DSFA!G68,Risikoberechnung!$H$2:$I$5,2,FALSE)),"",VLOOKUP(DSFA!G68,Risikoberechnung!$H$2:$I$5,2,FALSE))</f>
        <v/>
      </c>
      <c r="C66" s="95" t="str">
        <f>IF(ISNA(VLOOKUP(DSFA!H68,Risikoberechnung!$H$2:$I$6,2,FALSE)),"0",VLOOKUP(DSFA!H68,Risikoberechnung!$H$2:$I$6,2,FALSE))</f>
        <v>0</v>
      </c>
      <c r="D66" s="93" t="str">
        <f>DSFA!K68</f>
        <v>x</v>
      </c>
      <c r="E66" s="94" t="str">
        <f>IF(ISNA(VLOOKUP(DSFA!N68,Risikoberechnung!$H$2:$I$6,2,FALSE)),"",VLOOKUP(DSFA!N68,Risikoberechnung!$H$2:$I$6,2,FALSE))</f>
        <v/>
      </c>
      <c r="F66" s="95" t="str">
        <f>IF(ISNA(VLOOKUP(DSFA!O68,Risikoberechnung!$H$2:$I$6,2,FALSE)),"",VLOOKUP(DSFA!O68,Risikoberechnung!$H$2:$I$6,2,FALSE))</f>
        <v/>
      </c>
      <c r="G66" s="93" t="str">
        <f>DSFA!R68</f>
        <v>x</v>
      </c>
    </row>
    <row r="67" spans="1:7" x14ac:dyDescent="0.25">
      <c r="A67" s="28">
        <f>DSFA!A69</f>
        <v>64</v>
      </c>
      <c r="B67" s="94" t="str">
        <f>IF(ISNA(VLOOKUP(DSFA!G69,Risikoberechnung!$H$2:$I$5,2,FALSE)),"",VLOOKUP(DSFA!G69,Risikoberechnung!$H$2:$I$5,2,FALSE))</f>
        <v/>
      </c>
      <c r="C67" s="95" t="str">
        <f>IF(ISNA(VLOOKUP(DSFA!H69,Risikoberechnung!$H$2:$I$6,2,FALSE)),"0",VLOOKUP(DSFA!H69,Risikoberechnung!$H$2:$I$6,2,FALSE))</f>
        <v>0</v>
      </c>
      <c r="D67" s="93" t="str">
        <f>DSFA!K69</f>
        <v>x</v>
      </c>
      <c r="E67" s="94" t="str">
        <f>IF(ISNA(VLOOKUP(DSFA!N69,Risikoberechnung!$H$2:$I$6,2,FALSE)),"",VLOOKUP(DSFA!N69,Risikoberechnung!$H$2:$I$6,2,FALSE))</f>
        <v/>
      </c>
      <c r="F67" s="95" t="str">
        <f>IF(ISNA(VLOOKUP(DSFA!O69,Risikoberechnung!$H$2:$I$6,2,FALSE)),"",VLOOKUP(DSFA!O69,Risikoberechnung!$H$2:$I$6,2,FALSE))</f>
        <v/>
      </c>
      <c r="G67" s="93" t="str">
        <f>DSFA!R69</f>
        <v>x</v>
      </c>
    </row>
    <row r="68" spans="1:7" x14ac:dyDescent="0.25">
      <c r="A68" s="28">
        <f>DSFA!A70</f>
        <v>65</v>
      </c>
      <c r="B68" s="94" t="str">
        <f>IF(ISNA(VLOOKUP(DSFA!G70,Risikoberechnung!$H$2:$I$5,2,FALSE)),"",VLOOKUP(DSFA!G70,Risikoberechnung!$H$2:$I$5,2,FALSE))</f>
        <v/>
      </c>
      <c r="C68" s="95" t="str">
        <f>IF(ISNA(VLOOKUP(DSFA!H70,Risikoberechnung!$H$2:$I$6,2,FALSE)),"0",VLOOKUP(DSFA!H70,Risikoberechnung!$H$2:$I$6,2,FALSE))</f>
        <v>0</v>
      </c>
      <c r="D68" s="93" t="str">
        <f>DSFA!K70</f>
        <v>x</v>
      </c>
      <c r="E68" s="94" t="str">
        <f>IF(ISNA(VLOOKUP(DSFA!N70,Risikoberechnung!$H$2:$I$6,2,FALSE)),"",VLOOKUP(DSFA!N70,Risikoberechnung!$H$2:$I$6,2,FALSE))</f>
        <v/>
      </c>
      <c r="F68" s="95" t="str">
        <f>IF(ISNA(VLOOKUP(DSFA!O70,Risikoberechnung!$H$2:$I$6,2,FALSE)),"",VLOOKUP(DSFA!O70,Risikoberechnung!$H$2:$I$6,2,FALSE))</f>
        <v/>
      </c>
      <c r="G68" s="93" t="str">
        <f>DSFA!R70</f>
        <v>x</v>
      </c>
    </row>
    <row r="69" spans="1:7" x14ac:dyDescent="0.25">
      <c r="A69" s="28">
        <f>DSFA!A71</f>
        <v>66</v>
      </c>
      <c r="B69" s="94" t="str">
        <f>IF(ISNA(VLOOKUP(DSFA!G71,Risikoberechnung!$H$2:$I$5,2,FALSE)),"",VLOOKUP(DSFA!G71,Risikoberechnung!$H$2:$I$5,2,FALSE))</f>
        <v/>
      </c>
      <c r="C69" s="95" t="str">
        <f>IF(ISNA(VLOOKUP(DSFA!H71,Risikoberechnung!$H$2:$I$6,2,FALSE)),"0",VLOOKUP(DSFA!H71,Risikoberechnung!$H$2:$I$6,2,FALSE))</f>
        <v>0</v>
      </c>
      <c r="D69" s="93" t="str">
        <f>DSFA!K71</f>
        <v>x</v>
      </c>
      <c r="E69" s="94" t="str">
        <f>IF(ISNA(VLOOKUP(DSFA!N71,Risikoberechnung!$H$2:$I$6,2,FALSE)),"",VLOOKUP(DSFA!N71,Risikoberechnung!$H$2:$I$6,2,FALSE))</f>
        <v/>
      </c>
      <c r="F69" s="95" t="str">
        <f>IF(ISNA(VLOOKUP(DSFA!O71,Risikoberechnung!$H$2:$I$6,2,FALSE)),"",VLOOKUP(DSFA!O71,Risikoberechnung!$H$2:$I$6,2,FALSE))</f>
        <v/>
      </c>
      <c r="G69" s="93" t="str">
        <f>DSFA!R71</f>
        <v>x</v>
      </c>
    </row>
    <row r="70" spans="1:7" x14ac:dyDescent="0.25">
      <c r="A70" s="28">
        <f>DSFA!A72</f>
        <v>67</v>
      </c>
      <c r="B70" s="94" t="str">
        <f>IF(ISNA(VLOOKUP(DSFA!G72,Risikoberechnung!$H$2:$I$5,2,FALSE)),"",VLOOKUP(DSFA!G72,Risikoberechnung!$H$2:$I$5,2,FALSE))</f>
        <v/>
      </c>
      <c r="C70" s="95" t="str">
        <f>IF(ISNA(VLOOKUP(DSFA!H72,Risikoberechnung!$H$2:$I$6,2,FALSE)),"0",VLOOKUP(DSFA!H72,Risikoberechnung!$H$2:$I$6,2,FALSE))</f>
        <v>0</v>
      </c>
      <c r="D70" s="93" t="str">
        <f>DSFA!K72</f>
        <v>x</v>
      </c>
      <c r="E70" s="94" t="str">
        <f>IF(ISNA(VLOOKUP(DSFA!N72,Risikoberechnung!$H$2:$I$6,2,FALSE)),"",VLOOKUP(DSFA!N72,Risikoberechnung!$H$2:$I$6,2,FALSE))</f>
        <v/>
      </c>
      <c r="F70" s="95" t="str">
        <f>IF(ISNA(VLOOKUP(DSFA!O72,Risikoberechnung!$H$2:$I$6,2,FALSE)),"",VLOOKUP(DSFA!O72,Risikoberechnung!$H$2:$I$6,2,FALSE))</f>
        <v/>
      </c>
      <c r="G70" s="93" t="str">
        <f>DSFA!R72</f>
        <v>x</v>
      </c>
    </row>
    <row r="71" spans="1:7" x14ac:dyDescent="0.25">
      <c r="A71" s="28">
        <f>DSFA!A73</f>
        <v>68</v>
      </c>
      <c r="B71" s="94" t="str">
        <f>IF(ISNA(VLOOKUP(DSFA!G73,Risikoberechnung!$H$2:$I$5,2,FALSE)),"",VLOOKUP(DSFA!G73,Risikoberechnung!$H$2:$I$5,2,FALSE))</f>
        <v/>
      </c>
      <c r="C71" s="95" t="str">
        <f>IF(ISNA(VLOOKUP(DSFA!H73,Risikoberechnung!$H$2:$I$6,2,FALSE)),"0",VLOOKUP(DSFA!H73,Risikoberechnung!$H$2:$I$6,2,FALSE))</f>
        <v>0</v>
      </c>
      <c r="D71" s="93" t="str">
        <f>DSFA!K73</f>
        <v>x</v>
      </c>
      <c r="E71" s="94" t="str">
        <f>IF(ISNA(VLOOKUP(DSFA!N73,Risikoberechnung!$H$2:$I$6,2,FALSE)),"",VLOOKUP(DSFA!N73,Risikoberechnung!$H$2:$I$6,2,FALSE))</f>
        <v/>
      </c>
      <c r="F71" s="95" t="str">
        <f>IF(ISNA(VLOOKUP(DSFA!O73,Risikoberechnung!$H$2:$I$6,2,FALSE)),"",VLOOKUP(DSFA!O73,Risikoberechnung!$H$2:$I$6,2,FALSE))</f>
        <v/>
      </c>
      <c r="G71" s="93" t="str">
        <f>DSFA!R73</f>
        <v>x</v>
      </c>
    </row>
    <row r="72" spans="1:7" x14ac:dyDescent="0.25">
      <c r="A72" s="28">
        <f>DSFA!A74</f>
        <v>69</v>
      </c>
      <c r="B72" s="94" t="str">
        <f>IF(ISNA(VLOOKUP(DSFA!G74,Risikoberechnung!$H$2:$I$5,2,FALSE)),"",VLOOKUP(DSFA!G74,Risikoberechnung!$H$2:$I$5,2,FALSE))</f>
        <v/>
      </c>
      <c r="C72" s="95" t="str">
        <f>IF(ISNA(VLOOKUP(DSFA!H74,Risikoberechnung!$H$2:$I$6,2,FALSE)),"0",VLOOKUP(DSFA!H74,Risikoberechnung!$H$2:$I$6,2,FALSE))</f>
        <v>0</v>
      </c>
      <c r="D72" s="93" t="str">
        <f>DSFA!K74</f>
        <v>x</v>
      </c>
      <c r="E72" s="94" t="str">
        <f>IF(ISNA(VLOOKUP(DSFA!N74,Risikoberechnung!$H$2:$I$6,2,FALSE)),"",VLOOKUP(DSFA!N74,Risikoberechnung!$H$2:$I$6,2,FALSE))</f>
        <v/>
      </c>
      <c r="F72" s="95" t="str">
        <f>IF(ISNA(VLOOKUP(DSFA!O74,Risikoberechnung!$H$2:$I$6,2,FALSE)),"",VLOOKUP(DSFA!O74,Risikoberechnung!$H$2:$I$6,2,FALSE))</f>
        <v/>
      </c>
      <c r="G72" s="93" t="str">
        <f>DSFA!R74</f>
        <v>x</v>
      </c>
    </row>
    <row r="73" spans="1:7" x14ac:dyDescent="0.25">
      <c r="A73" s="28">
        <f>DSFA!A75</f>
        <v>70</v>
      </c>
      <c r="B73" s="94" t="str">
        <f>IF(ISNA(VLOOKUP(DSFA!G75,Risikoberechnung!$H$2:$I$5,2,FALSE)),"",VLOOKUP(DSFA!G75,Risikoberechnung!$H$2:$I$5,2,FALSE))</f>
        <v/>
      </c>
      <c r="C73" s="95" t="str">
        <f>IF(ISNA(VLOOKUP(DSFA!H75,Risikoberechnung!$H$2:$I$6,2,FALSE)),"0",VLOOKUP(DSFA!H75,Risikoberechnung!$H$2:$I$6,2,FALSE))</f>
        <v>0</v>
      </c>
      <c r="D73" s="93" t="str">
        <f>DSFA!K75</f>
        <v>x</v>
      </c>
      <c r="E73" s="94" t="str">
        <f>IF(ISNA(VLOOKUP(DSFA!N75,Risikoberechnung!$H$2:$I$6,2,FALSE)),"",VLOOKUP(DSFA!N75,Risikoberechnung!$H$2:$I$6,2,FALSE))</f>
        <v/>
      </c>
      <c r="F73" s="95" t="str">
        <f>IF(ISNA(VLOOKUP(DSFA!O75,Risikoberechnung!$H$2:$I$6,2,FALSE)),"",VLOOKUP(DSFA!O75,Risikoberechnung!$H$2:$I$6,2,FALSE))</f>
        <v/>
      </c>
      <c r="G73" s="93" t="str">
        <f>DSFA!R75</f>
        <v>x</v>
      </c>
    </row>
    <row r="74" spans="1:7" x14ac:dyDescent="0.25">
      <c r="A74" s="28">
        <f>DSFA!A76</f>
        <v>71</v>
      </c>
      <c r="B74" s="94" t="str">
        <f>IF(ISNA(VLOOKUP(DSFA!G76,Risikoberechnung!$H$2:$I$5,2,FALSE)),"",VLOOKUP(DSFA!G76,Risikoberechnung!$H$2:$I$5,2,FALSE))</f>
        <v/>
      </c>
      <c r="C74" s="95" t="str">
        <f>IF(ISNA(VLOOKUP(DSFA!H76,Risikoberechnung!$H$2:$I$6,2,FALSE)),"0",VLOOKUP(DSFA!H76,Risikoberechnung!$H$2:$I$6,2,FALSE))</f>
        <v>0</v>
      </c>
      <c r="D74" s="93" t="str">
        <f>DSFA!K76</f>
        <v>x</v>
      </c>
      <c r="E74" s="94" t="str">
        <f>IF(ISNA(VLOOKUP(DSFA!N76,Risikoberechnung!$H$2:$I$6,2,FALSE)),"",VLOOKUP(DSFA!N76,Risikoberechnung!$H$2:$I$6,2,FALSE))</f>
        <v/>
      </c>
      <c r="F74" s="95" t="str">
        <f>IF(ISNA(VLOOKUP(DSFA!O76,Risikoberechnung!$H$2:$I$6,2,FALSE)),"",VLOOKUP(DSFA!O76,Risikoberechnung!$H$2:$I$6,2,FALSE))</f>
        <v/>
      </c>
      <c r="G74" s="93" t="str">
        <f>DSFA!R76</f>
        <v>x</v>
      </c>
    </row>
    <row r="75" spans="1:7" x14ac:dyDescent="0.25">
      <c r="A75" s="28">
        <f>DSFA!A77</f>
        <v>72</v>
      </c>
      <c r="B75" s="94" t="str">
        <f>IF(ISNA(VLOOKUP(DSFA!G77,Risikoberechnung!$H$2:$I$5,2,FALSE)),"",VLOOKUP(DSFA!G77,Risikoberechnung!$H$2:$I$5,2,FALSE))</f>
        <v/>
      </c>
      <c r="C75" s="95" t="str">
        <f>IF(ISNA(VLOOKUP(DSFA!H77,Risikoberechnung!$H$2:$I$6,2,FALSE)),"0",VLOOKUP(DSFA!H77,Risikoberechnung!$H$2:$I$6,2,FALSE))</f>
        <v>0</v>
      </c>
      <c r="D75" s="93" t="str">
        <f>DSFA!K77</f>
        <v>x</v>
      </c>
      <c r="E75" s="94" t="str">
        <f>IF(ISNA(VLOOKUP(DSFA!N77,Risikoberechnung!$H$2:$I$6,2,FALSE)),"",VLOOKUP(DSFA!N77,Risikoberechnung!$H$2:$I$6,2,FALSE))</f>
        <v/>
      </c>
      <c r="F75" s="95" t="str">
        <f>IF(ISNA(VLOOKUP(DSFA!O77,Risikoberechnung!$H$2:$I$6,2,FALSE)),"",VLOOKUP(DSFA!O77,Risikoberechnung!$H$2:$I$6,2,FALSE))</f>
        <v/>
      </c>
      <c r="G75" s="93" t="str">
        <f>DSFA!R77</f>
        <v>x</v>
      </c>
    </row>
    <row r="76" spans="1:7" x14ac:dyDescent="0.25">
      <c r="A76" s="28">
        <f>DSFA!A78</f>
        <v>73</v>
      </c>
      <c r="B76" s="94" t="str">
        <f>IF(ISNA(VLOOKUP(DSFA!G78,Risikoberechnung!$H$2:$I$5,2,FALSE)),"",VLOOKUP(DSFA!G78,Risikoberechnung!$H$2:$I$5,2,FALSE))</f>
        <v/>
      </c>
      <c r="C76" s="95" t="str">
        <f>IF(ISNA(VLOOKUP(DSFA!H78,Risikoberechnung!$H$2:$I$6,2,FALSE)),"0",VLOOKUP(DSFA!H78,Risikoberechnung!$H$2:$I$6,2,FALSE))</f>
        <v>0</v>
      </c>
      <c r="D76" s="93" t="str">
        <f>DSFA!K78</f>
        <v>x</v>
      </c>
      <c r="E76" s="94" t="str">
        <f>IF(ISNA(VLOOKUP(DSFA!N78,Risikoberechnung!$H$2:$I$6,2,FALSE)),"",VLOOKUP(DSFA!N78,Risikoberechnung!$H$2:$I$6,2,FALSE))</f>
        <v/>
      </c>
      <c r="F76" s="95" t="str">
        <f>IF(ISNA(VLOOKUP(DSFA!O78,Risikoberechnung!$H$2:$I$6,2,FALSE)),"",VLOOKUP(DSFA!O78,Risikoberechnung!$H$2:$I$6,2,FALSE))</f>
        <v/>
      </c>
      <c r="G76" s="93" t="str">
        <f>DSFA!R78</f>
        <v>x</v>
      </c>
    </row>
    <row r="77" spans="1:7" x14ac:dyDescent="0.25">
      <c r="A77" s="28">
        <f>DSFA!A79</f>
        <v>74</v>
      </c>
      <c r="B77" s="94" t="str">
        <f>IF(ISNA(VLOOKUP(DSFA!G79,Risikoberechnung!$H$2:$I$5,2,FALSE)),"",VLOOKUP(DSFA!G79,Risikoberechnung!$H$2:$I$5,2,FALSE))</f>
        <v/>
      </c>
      <c r="C77" s="95" t="str">
        <f>IF(ISNA(VLOOKUP(DSFA!H79,Risikoberechnung!$H$2:$I$6,2,FALSE)),"0",VLOOKUP(DSFA!H79,Risikoberechnung!$H$2:$I$6,2,FALSE))</f>
        <v>0</v>
      </c>
      <c r="D77" s="93" t="str">
        <f>DSFA!K79</f>
        <v>x</v>
      </c>
      <c r="E77" s="94" t="str">
        <f>IF(ISNA(VLOOKUP(DSFA!N79,Risikoberechnung!$H$2:$I$6,2,FALSE)),"",VLOOKUP(DSFA!N79,Risikoberechnung!$H$2:$I$6,2,FALSE))</f>
        <v/>
      </c>
      <c r="F77" s="95" t="str">
        <f>IF(ISNA(VLOOKUP(DSFA!O79,Risikoberechnung!$H$2:$I$6,2,FALSE)),"",VLOOKUP(DSFA!O79,Risikoberechnung!$H$2:$I$6,2,FALSE))</f>
        <v/>
      </c>
      <c r="G77" s="93" t="str">
        <f>DSFA!R79</f>
        <v>x</v>
      </c>
    </row>
    <row r="78" spans="1:7" x14ac:dyDescent="0.25">
      <c r="A78" s="28">
        <f>DSFA!A80</f>
        <v>75</v>
      </c>
      <c r="B78" s="94" t="str">
        <f>IF(ISNA(VLOOKUP(DSFA!G80,Risikoberechnung!$H$2:$I$5,2,FALSE)),"",VLOOKUP(DSFA!G80,Risikoberechnung!$H$2:$I$5,2,FALSE))</f>
        <v/>
      </c>
      <c r="C78" s="95" t="str">
        <f>IF(ISNA(VLOOKUP(DSFA!H80,Risikoberechnung!$H$2:$I$6,2,FALSE)),"0",VLOOKUP(DSFA!H80,Risikoberechnung!$H$2:$I$6,2,FALSE))</f>
        <v>0</v>
      </c>
      <c r="D78" s="93" t="str">
        <f>DSFA!K80</f>
        <v>x</v>
      </c>
      <c r="E78" s="94" t="str">
        <f>IF(ISNA(VLOOKUP(DSFA!N80,Risikoberechnung!$H$2:$I$6,2,FALSE)),"",VLOOKUP(DSFA!N80,Risikoberechnung!$H$2:$I$6,2,FALSE))</f>
        <v/>
      </c>
      <c r="F78" s="95" t="str">
        <f>IF(ISNA(VLOOKUP(DSFA!O80,Risikoberechnung!$H$2:$I$6,2,FALSE)),"",VLOOKUP(DSFA!O80,Risikoberechnung!$H$2:$I$6,2,FALSE))</f>
        <v/>
      </c>
      <c r="G78" s="93" t="str">
        <f>DSFA!R80</f>
        <v>x</v>
      </c>
    </row>
    <row r="79" spans="1:7" x14ac:dyDescent="0.25">
      <c r="A79" s="28">
        <f>DSFA!A81</f>
        <v>76</v>
      </c>
      <c r="B79" s="94" t="str">
        <f>IF(ISNA(VLOOKUP(DSFA!G81,Risikoberechnung!$H$2:$I$5,2,FALSE)),"",VLOOKUP(DSFA!G81,Risikoberechnung!$H$2:$I$5,2,FALSE))</f>
        <v/>
      </c>
      <c r="C79" s="95" t="str">
        <f>IF(ISNA(VLOOKUP(DSFA!H81,Risikoberechnung!$H$2:$I$6,2,FALSE)),"0",VLOOKUP(DSFA!H81,Risikoberechnung!$H$2:$I$6,2,FALSE))</f>
        <v>0</v>
      </c>
      <c r="D79" s="93" t="str">
        <f>DSFA!K81</f>
        <v>x</v>
      </c>
      <c r="E79" s="94" t="str">
        <f>IF(ISNA(VLOOKUP(DSFA!N81,Risikoberechnung!$H$2:$I$6,2,FALSE)),"",VLOOKUP(DSFA!N81,Risikoberechnung!$H$2:$I$6,2,FALSE))</f>
        <v/>
      </c>
      <c r="F79" s="95" t="str">
        <f>IF(ISNA(VLOOKUP(DSFA!O81,Risikoberechnung!$H$2:$I$6,2,FALSE)),"",VLOOKUP(DSFA!O81,Risikoberechnung!$H$2:$I$6,2,FALSE))</f>
        <v/>
      </c>
      <c r="G79" s="93" t="str">
        <f>DSFA!R81</f>
        <v>x</v>
      </c>
    </row>
    <row r="80" spans="1:7" x14ac:dyDescent="0.25">
      <c r="A80" s="28">
        <f>DSFA!A82</f>
        <v>77</v>
      </c>
      <c r="B80" s="94" t="str">
        <f>IF(ISNA(VLOOKUP(DSFA!G82,Risikoberechnung!$H$2:$I$5,2,FALSE)),"",VLOOKUP(DSFA!G82,Risikoberechnung!$H$2:$I$5,2,FALSE))</f>
        <v/>
      </c>
      <c r="C80" s="95" t="str">
        <f>IF(ISNA(VLOOKUP(DSFA!H82,Risikoberechnung!$H$2:$I$6,2,FALSE)),"0",VLOOKUP(DSFA!H82,Risikoberechnung!$H$2:$I$6,2,FALSE))</f>
        <v>0</v>
      </c>
      <c r="D80" s="93" t="str">
        <f>DSFA!K82</f>
        <v>x</v>
      </c>
      <c r="E80" s="94" t="str">
        <f>IF(ISNA(VLOOKUP(DSFA!N82,Risikoberechnung!$H$2:$I$6,2,FALSE)),"",VLOOKUP(DSFA!N82,Risikoberechnung!$H$2:$I$6,2,FALSE))</f>
        <v/>
      </c>
      <c r="F80" s="95" t="str">
        <f>IF(ISNA(VLOOKUP(DSFA!O82,Risikoberechnung!$H$2:$I$6,2,FALSE)),"",VLOOKUP(DSFA!O82,Risikoberechnung!$H$2:$I$6,2,FALSE))</f>
        <v/>
      </c>
      <c r="G80" s="93" t="str">
        <f>DSFA!R82</f>
        <v>x</v>
      </c>
    </row>
    <row r="81" spans="1:7" x14ac:dyDescent="0.25">
      <c r="A81" s="28">
        <f>DSFA!A83</f>
        <v>78</v>
      </c>
      <c r="B81" s="94" t="str">
        <f>IF(ISNA(VLOOKUP(DSFA!G83,Risikoberechnung!$H$2:$I$5,2,FALSE)),"",VLOOKUP(DSFA!G83,Risikoberechnung!$H$2:$I$5,2,FALSE))</f>
        <v/>
      </c>
      <c r="C81" s="95" t="str">
        <f>IF(ISNA(VLOOKUP(DSFA!H83,Risikoberechnung!$H$2:$I$6,2,FALSE)),"0",VLOOKUP(DSFA!H83,Risikoberechnung!$H$2:$I$6,2,FALSE))</f>
        <v>0</v>
      </c>
      <c r="D81" s="93" t="str">
        <f>DSFA!K83</f>
        <v>x</v>
      </c>
      <c r="E81" s="94" t="str">
        <f>IF(ISNA(VLOOKUP(DSFA!N83,Risikoberechnung!$H$2:$I$6,2,FALSE)),"",VLOOKUP(DSFA!N83,Risikoberechnung!$H$2:$I$6,2,FALSE))</f>
        <v/>
      </c>
      <c r="F81" s="95" t="str">
        <f>IF(ISNA(VLOOKUP(DSFA!O83,Risikoberechnung!$H$2:$I$6,2,FALSE)),"",VLOOKUP(DSFA!O83,Risikoberechnung!$H$2:$I$6,2,FALSE))</f>
        <v/>
      </c>
      <c r="G81" s="93" t="str">
        <f>DSFA!R83</f>
        <v>x</v>
      </c>
    </row>
    <row r="82" spans="1:7" x14ac:dyDescent="0.25">
      <c r="A82" s="28">
        <f>DSFA!A84</f>
        <v>79</v>
      </c>
      <c r="B82" s="94" t="str">
        <f>IF(ISNA(VLOOKUP(DSFA!G84,Risikoberechnung!$H$2:$I$5,2,FALSE)),"",VLOOKUP(DSFA!G84,Risikoberechnung!$H$2:$I$5,2,FALSE))</f>
        <v/>
      </c>
      <c r="C82" s="95" t="str">
        <f>IF(ISNA(VLOOKUP(DSFA!H84,Risikoberechnung!$H$2:$I$6,2,FALSE)),"0",VLOOKUP(DSFA!H84,Risikoberechnung!$H$2:$I$6,2,FALSE))</f>
        <v>0</v>
      </c>
      <c r="D82" s="93" t="str">
        <f>DSFA!K84</f>
        <v>x</v>
      </c>
      <c r="E82" s="94" t="str">
        <f>IF(ISNA(VLOOKUP(DSFA!N84,Risikoberechnung!$H$2:$I$6,2,FALSE)),"",VLOOKUP(DSFA!N84,Risikoberechnung!$H$2:$I$6,2,FALSE))</f>
        <v/>
      </c>
      <c r="F82" s="95" t="str">
        <f>IF(ISNA(VLOOKUP(DSFA!O84,Risikoberechnung!$H$2:$I$6,2,FALSE)),"",VLOOKUP(DSFA!O84,Risikoberechnung!$H$2:$I$6,2,FALSE))</f>
        <v/>
      </c>
      <c r="G82" s="93" t="str">
        <f>DSFA!R84</f>
        <v>x</v>
      </c>
    </row>
    <row r="83" spans="1:7" x14ac:dyDescent="0.25">
      <c r="A83" s="28">
        <f>DSFA!A85</f>
        <v>80</v>
      </c>
      <c r="B83" s="94" t="str">
        <f>IF(ISNA(VLOOKUP(DSFA!G85,Risikoberechnung!$H$2:$I$5,2,FALSE)),"",VLOOKUP(DSFA!G85,Risikoberechnung!$H$2:$I$5,2,FALSE))</f>
        <v/>
      </c>
      <c r="C83" s="95" t="str">
        <f>IF(ISNA(VLOOKUP(DSFA!H85,Risikoberechnung!$H$2:$I$6,2,FALSE)),"0",VLOOKUP(DSFA!H85,Risikoberechnung!$H$2:$I$6,2,FALSE))</f>
        <v>0</v>
      </c>
      <c r="D83" s="93" t="str">
        <f>DSFA!K85</f>
        <v>x</v>
      </c>
      <c r="E83" s="94" t="str">
        <f>IF(ISNA(VLOOKUP(DSFA!N85,Risikoberechnung!$H$2:$I$6,2,FALSE)),"",VLOOKUP(DSFA!N85,Risikoberechnung!$H$2:$I$6,2,FALSE))</f>
        <v/>
      </c>
      <c r="F83" s="95" t="str">
        <f>IF(ISNA(VLOOKUP(DSFA!O85,Risikoberechnung!$H$2:$I$6,2,FALSE)),"",VLOOKUP(DSFA!O85,Risikoberechnung!$H$2:$I$6,2,FALSE))</f>
        <v/>
      </c>
      <c r="G83" s="93" t="str">
        <f>DSFA!R85</f>
        <v>x</v>
      </c>
    </row>
    <row r="84" spans="1:7" x14ac:dyDescent="0.25">
      <c r="A84" s="28">
        <f>DSFA!A86</f>
        <v>81</v>
      </c>
      <c r="B84" s="94" t="str">
        <f>IF(ISNA(VLOOKUP(DSFA!G86,Risikoberechnung!$H$2:$I$5,2,FALSE)),"",VLOOKUP(DSFA!G86,Risikoberechnung!$H$2:$I$5,2,FALSE))</f>
        <v/>
      </c>
      <c r="C84" s="95" t="str">
        <f>IF(ISNA(VLOOKUP(DSFA!H86,Risikoberechnung!$H$2:$I$6,2,FALSE)),"0",VLOOKUP(DSFA!H86,Risikoberechnung!$H$2:$I$6,2,FALSE))</f>
        <v>0</v>
      </c>
      <c r="D84" s="93" t="str">
        <f>DSFA!K86</f>
        <v>x</v>
      </c>
      <c r="E84" s="94" t="str">
        <f>IF(ISNA(VLOOKUP(DSFA!N86,Risikoberechnung!$H$2:$I$6,2,FALSE)),"",VLOOKUP(DSFA!N86,Risikoberechnung!$H$2:$I$6,2,FALSE))</f>
        <v/>
      </c>
      <c r="F84" s="95" t="str">
        <f>IF(ISNA(VLOOKUP(DSFA!O86,Risikoberechnung!$H$2:$I$6,2,FALSE)),"",VLOOKUP(DSFA!O86,Risikoberechnung!$H$2:$I$6,2,FALSE))</f>
        <v/>
      </c>
      <c r="G84" s="93" t="str">
        <f>DSFA!R86</f>
        <v>x</v>
      </c>
    </row>
    <row r="85" spans="1:7" x14ac:dyDescent="0.25">
      <c r="A85" s="28">
        <f>DSFA!A87</f>
        <v>82</v>
      </c>
      <c r="B85" s="94" t="str">
        <f>IF(ISNA(VLOOKUP(DSFA!G87,Risikoberechnung!$H$2:$I$5,2,FALSE)),"",VLOOKUP(DSFA!G87,Risikoberechnung!$H$2:$I$5,2,FALSE))</f>
        <v/>
      </c>
      <c r="C85" s="95" t="str">
        <f>IF(ISNA(VLOOKUP(DSFA!H87,Risikoberechnung!$H$2:$I$6,2,FALSE)),"0",VLOOKUP(DSFA!H87,Risikoberechnung!$H$2:$I$6,2,FALSE))</f>
        <v>0</v>
      </c>
      <c r="D85" s="93" t="str">
        <f>DSFA!K87</f>
        <v>x</v>
      </c>
      <c r="E85" s="94" t="str">
        <f>IF(ISNA(VLOOKUP(DSFA!N87,Risikoberechnung!$H$2:$I$6,2,FALSE)),"",VLOOKUP(DSFA!N87,Risikoberechnung!$H$2:$I$6,2,FALSE))</f>
        <v/>
      </c>
      <c r="F85" s="95" t="str">
        <f>IF(ISNA(VLOOKUP(DSFA!O87,Risikoberechnung!$H$2:$I$6,2,FALSE)),"",VLOOKUP(DSFA!O87,Risikoberechnung!$H$2:$I$6,2,FALSE))</f>
        <v/>
      </c>
      <c r="G85" s="93" t="str">
        <f>DSFA!R87</f>
        <v>x</v>
      </c>
    </row>
    <row r="86" spans="1:7" x14ac:dyDescent="0.25">
      <c r="A86" s="28">
        <f>DSFA!A88</f>
        <v>83</v>
      </c>
      <c r="B86" s="94" t="str">
        <f>IF(ISNA(VLOOKUP(DSFA!G88,Risikoberechnung!$H$2:$I$5,2,FALSE)),"",VLOOKUP(DSFA!G88,Risikoberechnung!$H$2:$I$5,2,FALSE))</f>
        <v/>
      </c>
      <c r="C86" s="95" t="str">
        <f>IF(ISNA(VLOOKUP(DSFA!H88,Risikoberechnung!$H$2:$I$6,2,FALSE)),"0",VLOOKUP(DSFA!H88,Risikoberechnung!$H$2:$I$6,2,FALSE))</f>
        <v>0</v>
      </c>
      <c r="D86" s="93" t="str">
        <f>DSFA!K88</f>
        <v>x</v>
      </c>
      <c r="E86" s="94" t="str">
        <f>IF(ISNA(VLOOKUP(DSFA!N88,Risikoberechnung!$H$2:$I$6,2,FALSE)),"",VLOOKUP(DSFA!N88,Risikoberechnung!$H$2:$I$6,2,FALSE))</f>
        <v/>
      </c>
      <c r="F86" s="95" t="str">
        <f>IF(ISNA(VLOOKUP(DSFA!O88,Risikoberechnung!$H$2:$I$6,2,FALSE)),"",VLOOKUP(DSFA!O88,Risikoberechnung!$H$2:$I$6,2,FALSE))</f>
        <v/>
      </c>
      <c r="G86" s="93" t="str">
        <f>DSFA!R88</f>
        <v>x</v>
      </c>
    </row>
    <row r="87" spans="1:7" x14ac:dyDescent="0.25">
      <c r="A87" s="28">
        <f>DSFA!A89</f>
        <v>84</v>
      </c>
      <c r="B87" s="94" t="str">
        <f>IF(ISNA(VLOOKUP(DSFA!G89,Risikoberechnung!$H$2:$I$5,2,FALSE)),"",VLOOKUP(DSFA!G89,Risikoberechnung!$H$2:$I$5,2,FALSE))</f>
        <v/>
      </c>
      <c r="C87" s="95" t="str">
        <f>IF(ISNA(VLOOKUP(DSFA!H89,Risikoberechnung!$H$2:$I$6,2,FALSE)),"0",VLOOKUP(DSFA!H89,Risikoberechnung!$H$2:$I$6,2,FALSE))</f>
        <v>0</v>
      </c>
      <c r="D87" s="93" t="str">
        <f>DSFA!K89</f>
        <v>x</v>
      </c>
      <c r="E87" s="94" t="str">
        <f>IF(ISNA(VLOOKUP(DSFA!N89,Risikoberechnung!$H$2:$I$6,2,FALSE)),"",VLOOKUP(DSFA!N89,Risikoberechnung!$H$2:$I$6,2,FALSE))</f>
        <v/>
      </c>
      <c r="F87" s="95" t="str">
        <f>IF(ISNA(VLOOKUP(DSFA!O89,Risikoberechnung!$H$2:$I$6,2,FALSE)),"",VLOOKUP(DSFA!O89,Risikoberechnung!$H$2:$I$6,2,FALSE))</f>
        <v/>
      </c>
      <c r="G87" s="93" t="str">
        <f>DSFA!R89</f>
        <v>x</v>
      </c>
    </row>
    <row r="88" spans="1:7" x14ac:dyDescent="0.25">
      <c r="A88" s="28">
        <f>DSFA!A90</f>
        <v>85</v>
      </c>
      <c r="B88" s="94" t="str">
        <f>IF(ISNA(VLOOKUP(DSFA!G90,Risikoberechnung!$H$2:$I$5,2,FALSE)),"",VLOOKUP(DSFA!G90,Risikoberechnung!$H$2:$I$5,2,FALSE))</f>
        <v/>
      </c>
      <c r="C88" s="95" t="str">
        <f>IF(ISNA(VLOOKUP(DSFA!H90,Risikoberechnung!$H$2:$I$6,2,FALSE)),"0",VLOOKUP(DSFA!H90,Risikoberechnung!$H$2:$I$6,2,FALSE))</f>
        <v>0</v>
      </c>
      <c r="D88" s="93" t="str">
        <f>DSFA!K90</f>
        <v>x</v>
      </c>
      <c r="E88" s="94" t="str">
        <f>IF(ISNA(VLOOKUP(DSFA!N90,Risikoberechnung!$H$2:$I$6,2,FALSE)),"",VLOOKUP(DSFA!N90,Risikoberechnung!$H$2:$I$6,2,FALSE))</f>
        <v/>
      </c>
      <c r="F88" s="95" t="str">
        <f>IF(ISNA(VLOOKUP(DSFA!O90,Risikoberechnung!$H$2:$I$6,2,FALSE)),"",VLOOKUP(DSFA!O90,Risikoberechnung!$H$2:$I$6,2,FALSE))</f>
        <v/>
      </c>
      <c r="G88" s="93" t="str">
        <f>DSFA!R90</f>
        <v>x</v>
      </c>
    </row>
    <row r="89" spans="1:7" x14ac:dyDescent="0.25">
      <c r="A89" s="28">
        <f>DSFA!A91</f>
        <v>86</v>
      </c>
      <c r="B89" s="94" t="str">
        <f>IF(ISNA(VLOOKUP(DSFA!G91,Risikoberechnung!$H$2:$I$5,2,FALSE)),"",VLOOKUP(DSFA!G91,Risikoberechnung!$H$2:$I$5,2,FALSE))</f>
        <v/>
      </c>
      <c r="C89" s="95" t="str">
        <f>IF(ISNA(VLOOKUP(DSFA!H91,Risikoberechnung!$H$2:$I$6,2,FALSE)),"0",VLOOKUP(DSFA!H91,Risikoberechnung!$H$2:$I$6,2,FALSE))</f>
        <v>0</v>
      </c>
      <c r="D89" s="93" t="str">
        <f>DSFA!K91</f>
        <v>x</v>
      </c>
      <c r="E89" s="94" t="str">
        <f>IF(ISNA(VLOOKUP(DSFA!N91,Risikoberechnung!$H$2:$I$6,2,FALSE)),"",VLOOKUP(DSFA!N91,Risikoberechnung!$H$2:$I$6,2,FALSE))</f>
        <v/>
      </c>
      <c r="F89" s="95" t="str">
        <f>IF(ISNA(VLOOKUP(DSFA!O91,Risikoberechnung!$H$2:$I$6,2,FALSE)),"",VLOOKUP(DSFA!O91,Risikoberechnung!$H$2:$I$6,2,FALSE))</f>
        <v/>
      </c>
      <c r="G89" s="93" t="str">
        <f>DSFA!R91</f>
        <v>x</v>
      </c>
    </row>
    <row r="90" spans="1:7" x14ac:dyDescent="0.25">
      <c r="A90" s="28">
        <f>DSFA!A92</f>
        <v>87</v>
      </c>
      <c r="B90" s="94" t="str">
        <f>IF(ISNA(VLOOKUP(DSFA!G92,Risikoberechnung!$H$2:$I$5,2,FALSE)),"",VLOOKUP(DSFA!G92,Risikoberechnung!$H$2:$I$5,2,FALSE))</f>
        <v/>
      </c>
      <c r="C90" s="95" t="str">
        <f>IF(ISNA(VLOOKUP(DSFA!H92,Risikoberechnung!$H$2:$I$6,2,FALSE)),"0",VLOOKUP(DSFA!H92,Risikoberechnung!$H$2:$I$6,2,FALSE))</f>
        <v>0</v>
      </c>
      <c r="D90" s="93" t="str">
        <f>DSFA!K92</f>
        <v>x</v>
      </c>
      <c r="E90" s="94" t="str">
        <f>IF(ISNA(VLOOKUP(DSFA!N92,Risikoberechnung!$H$2:$I$6,2,FALSE)),"",VLOOKUP(DSFA!N92,Risikoberechnung!$H$2:$I$6,2,FALSE))</f>
        <v/>
      </c>
      <c r="F90" s="95" t="str">
        <f>IF(ISNA(VLOOKUP(DSFA!O92,Risikoberechnung!$H$2:$I$6,2,FALSE)),"",VLOOKUP(DSFA!O92,Risikoberechnung!$H$2:$I$6,2,FALSE))</f>
        <v/>
      </c>
      <c r="G90" s="93" t="str">
        <f>DSFA!R92</f>
        <v>x</v>
      </c>
    </row>
    <row r="91" spans="1:7" x14ac:dyDescent="0.25">
      <c r="A91" s="28">
        <f>DSFA!A93</f>
        <v>88</v>
      </c>
      <c r="B91" s="94" t="str">
        <f>IF(ISNA(VLOOKUP(DSFA!G93,Risikoberechnung!$H$2:$I$5,2,FALSE)),"",VLOOKUP(DSFA!G93,Risikoberechnung!$H$2:$I$5,2,FALSE))</f>
        <v/>
      </c>
      <c r="C91" s="95" t="str">
        <f>IF(ISNA(VLOOKUP(DSFA!H93,Risikoberechnung!$H$2:$I$6,2,FALSE)),"0",VLOOKUP(DSFA!H93,Risikoberechnung!$H$2:$I$6,2,FALSE))</f>
        <v>0</v>
      </c>
      <c r="D91" s="93" t="str">
        <f>DSFA!K93</f>
        <v>x</v>
      </c>
      <c r="E91" s="94" t="str">
        <f>IF(ISNA(VLOOKUP(DSFA!N93,Risikoberechnung!$H$2:$I$6,2,FALSE)),"",VLOOKUP(DSFA!N93,Risikoberechnung!$H$2:$I$6,2,FALSE))</f>
        <v/>
      </c>
      <c r="F91" s="95" t="str">
        <f>IF(ISNA(VLOOKUP(DSFA!O93,Risikoberechnung!$H$2:$I$6,2,FALSE)),"",VLOOKUP(DSFA!O93,Risikoberechnung!$H$2:$I$6,2,FALSE))</f>
        <v/>
      </c>
      <c r="G91" s="93" t="str">
        <f>DSFA!R93</f>
        <v>x</v>
      </c>
    </row>
    <row r="92" spans="1:7" x14ac:dyDescent="0.25">
      <c r="A92" s="28">
        <f>DSFA!A94</f>
        <v>89</v>
      </c>
      <c r="B92" s="94" t="str">
        <f>IF(ISNA(VLOOKUP(DSFA!G94,Risikoberechnung!$H$2:$I$5,2,FALSE)),"",VLOOKUP(DSFA!G94,Risikoberechnung!$H$2:$I$5,2,FALSE))</f>
        <v/>
      </c>
      <c r="C92" s="95" t="str">
        <f>IF(ISNA(VLOOKUP(DSFA!H94,Risikoberechnung!$H$2:$I$6,2,FALSE)),"0",VLOOKUP(DSFA!H94,Risikoberechnung!$H$2:$I$6,2,FALSE))</f>
        <v>0</v>
      </c>
      <c r="D92" s="93" t="str">
        <f>DSFA!K94</f>
        <v>x</v>
      </c>
      <c r="E92" s="94" t="str">
        <f>IF(ISNA(VLOOKUP(DSFA!N94,Risikoberechnung!$H$2:$I$6,2,FALSE)),"",VLOOKUP(DSFA!N94,Risikoberechnung!$H$2:$I$6,2,FALSE))</f>
        <v/>
      </c>
      <c r="F92" s="95" t="str">
        <f>IF(ISNA(VLOOKUP(DSFA!O94,Risikoberechnung!$H$2:$I$6,2,FALSE)),"",VLOOKUP(DSFA!O94,Risikoberechnung!$H$2:$I$6,2,FALSE))</f>
        <v/>
      </c>
      <c r="G92" s="93" t="str">
        <f>DSFA!R94</f>
        <v>x</v>
      </c>
    </row>
    <row r="93" spans="1:7" x14ac:dyDescent="0.25">
      <c r="A93" s="28">
        <f>DSFA!A95</f>
        <v>90</v>
      </c>
      <c r="B93" s="94" t="str">
        <f>IF(ISNA(VLOOKUP(DSFA!G95,Risikoberechnung!$H$2:$I$5,2,FALSE)),"",VLOOKUP(DSFA!G95,Risikoberechnung!$H$2:$I$5,2,FALSE))</f>
        <v/>
      </c>
      <c r="C93" s="95" t="str">
        <f>IF(ISNA(VLOOKUP(DSFA!H95,Risikoberechnung!$H$2:$I$6,2,FALSE)),"0",VLOOKUP(DSFA!H95,Risikoberechnung!$H$2:$I$6,2,FALSE))</f>
        <v>0</v>
      </c>
      <c r="D93" s="93" t="str">
        <f>DSFA!K95</f>
        <v>x</v>
      </c>
      <c r="E93" s="94" t="str">
        <f>IF(ISNA(VLOOKUP(DSFA!N95,Risikoberechnung!$H$2:$I$6,2,FALSE)),"",VLOOKUP(DSFA!N95,Risikoberechnung!$H$2:$I$6,2,FALSE))</f>
        <v/>
      </c>
      <c r="F93" s="95" t="str">
        <f>IF(ISNA(VLOOKUP(DSFA!O95,Risikoberechnung!$H$2:$I$6,2,FALSE)),"",VLOOKUP(DSFA!O95,Risikoberechnung!$H$2:$I$6,2,FALSE))</f>
        <v/>
      </c>
      <c r="G93" s="93" t="str">
        <f>DSFA!R95</f>
        <v>x</v>
      </c>
    </row>
    <row r="94" spans="1:7" x14ac:dyDescent="0.25">
      <c r="A94" s="28">
        <f>DSFA!A96</f>
        <v>91</v>
      </c>
      <c r="B94" s="94" t="str">
        <f>IF(ISNA(VLOOKUP(DSFA!G96,Risikoberechnung!$H$2:$I$5,2,FALSE)),"",VLOOKUP(DSFA!G96,Risikoberechnung!$H$2:$I$5,2,FALSE))</f>
        <v/>
      </c>
      <c r="C94" s="95" t="str">
        <f>IF(ISNA(VLOOKUP(DSFA!H96,Risikoberechnung!$H$2:$I$6,2,FALSE)),"0",VLOOKUP(DSFA!H96,Risikoberechnung!$H$2:$I$6,2,FALSE))</f>
        <v>0</v>
      </c>
      <c r="D94" s="93" t="str">
        <f>DSFA!K96</f>
        <v>x</v>
      </c>
      <c r="E94" s="94" t="str">
        <f>IF(ISNA(VLOOKUP(DSFA!N96,Risikoberechnung!$H$2:$I$6,2,FALSE)),"",VLOOKUP(DSFA!N96,Risikoberechnung!$H$2:$I$6,2,FALSE))</f>
        <v/>
      </c>
      <c r="F94" s="95" t="str">
        <f>IF(ISNA(VLOOKUP(DSFA!O96,Risikoberechnung!$H$2:$I$6,2,FALSE)),"",VLOOKUP(DSFA!O96,Risikoberechnung!$H$2:$I$6,2,FALSE))</f>
        <v/>
      </c>
      <c r="G94" s="93" t="str">
        <f>DSFA!R96</f>
        <v>x</v>
      </c>
    </row>
    <row r="95" spans="1:7" x14ac:dyDescent="0.25">
      <c r="A95" s="28">
        <f>DSFA!A97</f>
        <v>92</v>
      </c>
      <c r="B95" s="94" t="str">
        <f>IF(ISNA(VLOOKUP(DSFA!G97,Risikoberechnung!$H$2:$I$5,2,FALSE)),"",VLOOKUP(DSFA!G97,Risikoberechnung!$H$2:$I$5,2,FALSE))</f>
        <v/>
      </c>
      <c r="C95" s="95" t="str">
        <f>IF(ISNA(VLOOKUP(DSFA!H97,Risikoberechnung!$H$2:$I$6,2,FALSE)),"0",VLOOKUP(DSFA!H97,Risikoberechnung!$H$2:$I$6,2,FALSE))</f>
        <v>0</v>
      </c>
      <c r="D95" s="93" t="str">
        <f>DSFA!K97</f>
        <v>x</v>
      </c>
      <c r="E95" s="94" t="str">
        <f>IF(ISNA(VLOOKUP(DSFA!N97,Risikoberechnung!$H$2:$I$6,2,FALSE)),"",VLOOKUP(DSFA!N97,Risikoberechnung!$H$2:$I$6,2,FALSE))</f>
        <v/>
      </c>
      <c r="F95" s="95" t="str">
        <f>IF(ISNA(VLOOKUP(DSFA!O97,Risikoberechnung!$H$2:$I$6,2,FALSE)),"",VLOOKUP(DSFA!O97,Risikoberechnung!$H$2:$I$6,2,FALSE))</f>
        <v/>
      </c>
      <c r="G95" s="93" t="str">
        <f>DSFA!R97</f>
        <v>x</v>
      </c>
    </row>
    <row r="96" spans="1:7" x14ac:dyDescent="0.25">
      <c r="A96" s="28">
        <f>DSFA!A98</f>
        <v>93</v>
      </c>
      <c r="B96" s="94" t="str">
        <f>IF(ISNA(VLOOKUP(DSFA!G98,Risikoberechnung!$H$2:$I$5,2,FALSE)),"",VLOOKUP(DSFA!G98,Risikoberechnung!$H$2:$I$5,2,FALSE))</f>
        <v/>
      </c>
      <c r="C96" s="95" t="str">
        <f>IF(ISNA(VLOOKUP(DSFA!H98,Risikoberechnung!$H$2:$I$6,2,FALSE)),"0",VLOOKUP(DSFA!H98,Risikoberechnung!$H$2:$I$6,2,FALSE))</f>
        <v>0</v>
      </c>
      <c r="D96" s="93" t="str">
        <f>DSFA!K98</f>
        <v>x</v>
      </c>
      <c r="E96" s="94" t="str">
        <f>IF(ISNA(VLOOKUP(DSFA!N98,Risikoberechnung!$H$2:$I$6,2,FALSE)),"",VLOOKUP(DSFA!N98,Risikoberechnung!$H$2:$I$6,2,FALSE))</f>
        <v/>
      </c>
      <c r="F96" s="95" t="str">
        <f>IF(ISNA(VLOOKUP(DSFA!O98,Risikoberechnung!$H$2:$I$6,2,FALSE)),"",VLOOKUP(DSFA!O98,Risikoberechnung!$H$2:$I$6,2,FALSE))</f>
        <v/>
      </c>
      <c r="G96" s="93" t="str">
        <f>DSFA!R98</f>
        <v>x</v>
      </c>
    </row>
    <row r="97" spans="1:7" x14ac:dyDescent="0.25">
      <c r="A97" s="28">
        <f>DSFA!A99</f>
        <v>94</v>
      </c>
      <c r="B97" s="94" t="str">
        <f>IF(ISNA(VLOOKUP(DSFA!G99,Risikoberechnung!$H$2:$I$5,2,FALSE)),"",VLOOKUP(DSFA!G99,Risikoberechnung!$H$2:$I$5,2,FALSE))</f>
        <v/>
      </c>
      <c r="C97" s="95" t="str">
        <f>IF(ISNA(VLOOKUP(DSFA!H99,Risikoberechnung!$H$2:$I$6,2,FALSE)),"0",VLOOKUP(DSFA!H99,Risikoberechnung!$H$2:$I$6,2,FALSE))</f>
        <v>0</v>
      </c>
      <c r="D97" s="93" t="str">
        <f>DSFA!K99</f>
        <v>x</v>
      </c>
      <c r="E97" s="94" t="str">
        <f>IF(ISNA(VLOOKUP(DSFA!N99,Risikoberechnung!$H$2:$I$6,2,FALSE)),"",VLOOKUP(DSFA!N99,Risikoberechnung!$H$2:$I$6,2,FALSE))</f>
        <v/>
      </c>
      <c r="F97" s="95" t="str">
        <f>IF(ISNA(VLOOKUP(DSFA!O99,Risikoberechnung!$H$2:$I$6,2,FALSE)),"",VLOOKUP(DSFA!O99,Risikoberechnung!$H$2:$I$6,2,FALSE))</f>
        <v/>
      </c>
      <c r="G97" s="93" t="str">
        <f>DSFA!R99</f>
        <v>x</v>
      </c>
    </row>
    <row r="98" spans="1:7" x14ac:dyDescent="0.25">
      <c r="A98" s="28">
        <f>DSFA!A100</f>
        <v>95</v>
      </c>
      <c r="B98" s="94" t="str">
        <f>IF(ISNA(VLOOKUP(DSFA!G100,Risikoberechnung!$H$2:$I$5,2,FALSE)),"",VLOOKUP(DSFA!G100,Risikoberechnung!$H$2:$I$5,2,FALSE))</f>
        <v/>
      </c>
      <c r="C98" s="95" t="str">
        <f>IF(ISNA(VLOOKUP(DSFA!H100,Risikoberechnung!$H$2:$I$6,2,FALSE)),"0",VLOOKUP(DSFA!H100,Risikoberechnung!$H$2:$I$6,2,FALSE))</f>
        <v>0</v>
      </c>
      <c r="D98" s="93" t="str">
        <f>DSFA!K100</f>
        <v>x</v>
      </c>
      <c r="E98" s="94" t="str">
        <f>IF(ISNA(VLOOKUP(DSFA!N100,Risikoberechnung!$H$2:$I$6,2,FALSE)),"",VLOOKUP(DSFA!N100,Risikoberechnung!$H$2:$I$6,2,FALSE))</f>
        <v/>
      </c>
      <c r="F98" s="95" t="str">
        <f>IF(ISNA(VLOOKUP(DSFA!O100,Risikoberechnung!$H$2:$I$6,2,FALSE)),"",VLOOKUP(DSFA!O100,Risikoberechnung!$H$2:$I$6,2,FALSE))</f>
        <v/>
      </c>
      <c r="G98" s="93" t="str">
        <f>DSFA!R100</f>
        <v>x</v>
      </c>
    </row>
    <row r="99" spans="1:7" x14ac:dyDescent="0.25">
      <c r="A99" s="28">
        <f>DSFA!A101</f>
        <v>96</v>
      </c>
      <c r="B99" s="94" t="str">
        <f>IF(ISNA(VLOOKUP(DSFA!G101,Risikoberechnung!$H$2:$I$5,2,FALSE)),"",VLOOKUP(DSFA!G101,Risikoberechnung!$H$2:$I$5,2,FALSE))</f>
        <v/>
      </c>
      <c r="C99" s="95" t="str">
        <f>IF(ISNA(VLOOKUP(DSFA!H101,Risikoberechnung!$H$2:$I$6,2,FALSE)),"0",VLOOKUP(DSFA!H101,Risikoberechnung!$H$2:$I$6,2,FALSE))</f>
        <v>0</v>
      </c>
      <c r="D99" s="93" t="str">
        <f>DSFA!K101</f>
        <v>x</v>
      </c>
      <c r="E99" s="94" t="str">
        <f>IF(ISNA(VLOOKUP(DSFA!N101,Risikoberechnung!$H$2:$I$6,2,FALSE)),"",VLOOKUP(DSFA!N101,Risikoberechnung!$H$2:$I$6,2,FALSE))</f>
        <v/>
      </c>
      <c r="F99" s="95" t="str">
        <f>IF(ISNA(VLOOKUP(DSFA!O101,Risikoberechnung!$H$2:$I$6,2,FALSE)),"",VLOOKUP(DSFA!O101,Risikoberechnung!$H$2:$I$6,2,FALSE))</f>
        <v/>
      </c>
      <c r="G99" s="93" t="str">
        <f>DSFA!R101</f>
        <v>x</v>
      </c>
    </row>
    <row r="100" spans="1:7" x14ac:dyDescent="0.25">
      <c r="A100" s="28">
        <f>DSFA!A102</f>
        <v>97</v>
      </c>
      <c r="B100" s="94" t="str">
        <f>IF(ISNA(VLOOKUP(DSFA!G102,Risikoberechnung!$H$2:$I$5,2,FALSE)),"",VLOOKUP(DSFA!G102,Risikoberechnung!$H$2:$I$5,2,FALSE))</f>
        <v/>
      </c>
      <c r="C100" s="95" t="str">
        <f>IF(ISNA(VLOOKUP(DSFA!H102,Risikoberechnung!$H$2:$I$6,2,FALSE)),"0",VLOOKUP(DSFA!H102,Risikoberechnung!$H$2:$I$6,2,FALSE))</f>
        <v>0</v>
      </c>
      <c r="D100" s="93" t="str">
        <f>DSFA!K102</f>
        <v>x</v>
      </c>
      <c r="E100" s="94" t="str">
        <f>IF(ISNA(VLOOKUP(DSFA!N102,Risikoberechnung!$H$2:$I$6,2,FALSE)),"",VLOOKUP(DSFA!N102,Risikoberechnung!$H$2:$I$6,2,FALSE))</f>
        <v/>
      </c>
      <c r="F100" s="95" t="str">
        <f>IF(ISNA(VLOOKUP(DSFA!O102,Risikoberechnung!$H$2:$I$6,2,FALSE)),"",VLOOKUP(DSFA!O102,Risikoberechnung!$H$2:$I$6,2,FALSE))</f>
        <v/>
      </c>
      <c r="G100" s="93" t="str">
        <f>DSFA!R102</f>
        <v>x</v>
      </c>
    </row>
    <row r="101" spans="1:7" x14ac:dyDescent="0.25">
      <c r="A101" s="28">
        <f>DSFA!A103</f>
        <v>98</v>
      </c>
      <c r="B101" s="94" t="str">
        <f>IF(ISNA(VLOOKUP(DSFA!G103,Risikoberechnung!$H$2:$I$5,2,FALSE)),"",VLOOKUP(DSFA!G103,Risikoberechnung!$H$2:$I$5,2,FALSE))</f>
        <v/>
      </c>
      <c r="C101" s="95" t="str">
        <f>IF(ISNA(VLOOKUP(DSFA!H103,Risikoberechnung!$H$2:$I$6,2,FALSE)),"0",VLOOKUP(DSFA!H103,Risikoberechnung!$H$2:$I$6,2,FALSE))</f>
        <v>0</v>
      </c>
      <c r="D101" s="93" t="str">
        <f>DSFA!K103</f>
        <v>x</v>
      </c>
      <c r="E101" s="94" t="str">
        <f>IF(ISNA(VLOOKUP(DSFA!N103,Risikoberechnung!$H$2:$I$6,2,FALSE)),"",VLOOKUP(DSFA!N103,Risikoberechnung!$H$2:$I$6,2,FALSE))</f>
        <v/>
      </c>
      <c r="F101" s="95" t="str">
        <f>IF(ISNA(VLOOKUP(DSFA!O103,Risikoberechnung!$H$2:$I$6,2,FALSE)),"",VLOOKUP(DSFA!O103,Risikoberechnung!$H$2:$I$6,2,FALSE))</f>
        <v/>
      </c>
      <c r="G101" s="93" t="str">
        <f>DSFA!R103</f>
        <v>x</v>
      </c>
    </row>
    <row r="102" spans="1:7" x14ac:dyDescent="0.25">
      <c r="A102" s="28">
        <f>DSFA!A104</f>
        <v>99</v>
      </c>
      <c r="B102" s="94" t="str">
        <f>IF(ISNA(VLOOKUP(DSFA!G104,Risikoberechnung!$H$2:$I$5,2,FALSE)),"",VLOOKUP(DSFA!G104,Risikoberechnung!$H$2:$I$5,2,FALSE))</f>
        <v/>
      </c>
      <c r="C102" s="95" t="str">
        <f>IF(ISNA(VLOOKUP(DSFA!H104,Risikoberechnung!$H$2:$I$6,2,FALSE)),"0",VLOOKUP(DSFA!H104,Risikoberechnung!$H$2:$I$6,2,FALSE))</f>
        <v>0</v>
      </c>
      <c r="D102" s="93" t="str">
        <f>DSFA!K104</f>
        <v>x</v>
      </c>
      <c r="E102" s="94" t="str">
        <f>IF(ISNA(VLOOKUP(DSFA!N104,Risikoberechnung!$H$2:$I$6,2,FALSE)),"",VLOOKUP(DSFA!N104,Risikoberechnung!$H$2:$I$6,2,FALSE))</f>
        <v/>
      </c>
      <c r="F102" s="95" t="str">
        <f>IF(ISNA(VLOOKUP(DSFA!O104,Risikoberechnung!$H$2:$I$6,2,FALSE)),"",VLOOKUP(DSFA!O104,Risikoberechnung!$H$2:$I$6,2,FALSE))</f>
        <v/>
      </c>
      <c r="G102" s="93" t="str">
        <f>DSFA!R104</f>
        <v>x</v>
      </c>
    </row>
    <row r="103" spans="1:7" x14ac:dyDescent="0.25">
      <c r="A103" s="28">
        <f>DSFA!A105</f>
        <v>100</v>
      </c>
      <c r="B103" s="94" t="str">
        <f>IF(ISNA(VLOOKUP(DSFA!G105,Risikoberechnung!$H$2:$I$5,2,FALSE)),"",VLOOKUP(DSFA!G105,Risikoberechnung!$H$2:$I$5,2,FALSE))</f>
        <v/>
      </c>
      <c r="C103" s="95" t="str">
        <f>IF(ISNA(VLOOKUP(DSFA!H105,Risikoberechnung!$H$2:$I$6,2,FALSE)),"0",VLOOKUP(DSFA!H105,Risikoberechnung!$H$2:$I$6,2,FALSE))</f>
        <v>0</v>
      </c>
      <c r="D103" s="93" t="str">
        <f>DSFA!K105</f>
        <v>x</v>
      </c>
      <c r="E103" s="94" t="str">
        <f>IF(ISNA(VLOOKUP(DSFA!N105,Risikoberechnung!$H$2:$I$6,2,FALSE)),"",VLOOKUP(DSFA!N105,Risikoberechnung!$H$2:$I$6,2,FALSE))</f>
        <v/>
      </c>
      <c r="F103" s="95" t="str">
        <f>IF(ISNA(VLOOKUP(DSFA!O105,Risikoberechnung!$H$2:$I$6,2,FALSE)),"",VLOOKUP(DSFA!O105,Risikoberechnung!$H$2:$I$6,2,FALSE))</f>
        <v/>
      </c>
      <c r="G103" s="93" t="str">
        <f>DSFA!R105</f>
        <v>x</v>
      </c>
    </row>
    <row r="104" spans="1:7" x14ac:dyDescent="0.25">
      <c r="A104" s="28">
        <f>DSFA!A106</f>
        <v>101</v>
      </c>
      <c r="B104" s="94" t="str">
        <f>IF(ISNA(VLOOKUP(DSFA!G106,Risikoberechnung!$H$2:$I$5,2,FALSE)),"",VLOOKUP(DSFA!G106,Risikoberechnung!$H$2:$I$5,2,FALSE))</f>
        <v/>
      </c>
      <c r="C104" s="95" t="str">
        <f>IF(ISNA(VLOOKUP(DSFA!H106,Risikoberechnung!$H$2:$I$6,2,FALSE)),"0",VLOOKUP(DSFA!H106,Risikoberechnung!$H$2:$I$6,2,FALSE))</f>
        <v>0</v>
      </c>
      <c r="D104" s="93" t="str">
        <f>DSFA!K106</f>
        <v>x</v>
      </c>
      <c r="E104" s="94" t="str">
        <f>IF(ISNA(VLOOKUP(DSFA!N106,Risikoberechnung!$H$2:$I$6,2,FALSE)),"",VLOOKUP(DSFA!N106,Risikoberechnung!$H$2:$I$6,2,FALSE))</f>
        <v/>
      </c>
      <c r="F104" s="95" t="str">
        <f>IF(ISNA(VLOOKUP(DSFA!O106,Risikoberechnung!$H$2:$I$6,2,FALSE)),"",VLOOKUP(DSFA!O106,Risikoberechnung!$H$2:$I$6,2,FALSE))</f>
        <v/>
      </c>
      <c r="G104" s="93" t="str">
        <f>DSFA!R106</f>
        <v>x</v>
      </c>
    </row>
    <row r="105" spans="1:7" x14ac:dyDescent="0.25">
      <c r="A105" s="28">
        <f>DSFA!A107</f>
        <v>102</v>
      </c>
      <c r="B105" s="94" t="str">
        <f>IF(ISNA(VLOOKUP(DSFA!G107,Risikoberechnung!$H$2:$I$5,2,FALSE)),"",VLOOKUP(DSFA!G107,Risikoberechnung!$H$2:$I$5,2,FALSE))</f>
        <v/>
      </c>
      <c r="C105" s="95" t="str">
        <f>IF(ISNA(VLOOKUP(DSFA!H107,Risikoberechnung!$H$2:$I$6,2,FALSE)),"0",VLOOKUP(DSFA!H107,Risikoberechnung!$H$2:$I$6,2,FALSE))</f>
        <v>0</v>
      </c>
      <c r="D105" s="93" t="str">
        <f>DSFA!K107</f>
        <v>x</v>
      </c>
      <c r="E105" s="94" t="str">
        <f>IF(ISNA(VLOOKUP(DSFA!N107,Risikoberechnung!$H$2:$I$6,2,FALSE)),"",VLOOKUP(DSFA!N107,Risikoberechnung!$H$2:$I$6,2,FALSE))</f>
        <v/>
      </c>
      <c r="F105" s="95" t="str">
        <f>IF(ISNA(VLOOKUP(DSFA!O107,Risikoberechnung!$H$2:$I$6,2,FALSE)),"",VLOOKUP(DSFA!O107,Risikoberechnung!$H$2:$I$6,2,FALSE))</f>
        <v/>
      </c>
      <c r="G105" s="93" t="str">
        <f>DSFA!R107</f>
        <v>x</v>
      </c>
    </row>
    <row r="106" spans="1:7" x14ac:dyDescent="0.25">
      <c r="A106" s="28">
        <f>DSFA!A108</f>
        <v>103</v>
      </c>
      <c r="B106" s="94" t="str">
        <f>IF(ISNA(VLOOKUP(DSFA!G108,Risikoberechnung!$H$2:$I$5,2,FALSE)),"",VLOOKUP(DSFA!G108,Risikoberechnung!$H$2:$I$5,2,FALSE))</f>
        <v/>
      </c>
      <c r="C106" s="95" t="str">
        <f>IF(ISNA(VLOOKUP(DSFA!H108,Risikoberechnung!$H$2:$I$6,2,FALSE)),"0",VLOOKUP(DSFA!H108,Risikoberechnung!$H$2:$I$6,2,FALSE))</f>
        <v>0</v>
      </c>
      <c r="D106" s="93" t="str">
        <f>DSFA!K108</f>
        <v>x</v>
      </c>
      <c r="E106" s="94" t="str">
        <f>IF(ISNA(VLOOKUP(DSFA!N108,Risikoberechnung!$H$2:$I$6,2,FALSE)),"",VLOOKUP(DSFA!N108,Risikoberechnung!$H$2:$I$6,2,FALSE))</f>
        <v/>
      </c>
      <c r="F106" s="95" t="str">
        <f>IF(ISNA(VLOOKUP(DSFA!O108,Risikoberechnung!$H$2:$I$6,2,FALSE)),"",VLOOKUP(DSFA!O108,Risikoberechnung!$H$2:$I$6,2,FALSE))</f>
        <v/>
      </c>
      <c r="G106" s="93" t="str">
        <f>DSFA!R108</f>
        <v>x</v>
      </c>
    </row>
    <row r="107" spans="1:7" x14ac:dyDescent="0.25">
      <c r="A107" s="28">
        <f>DSFA!A109</f>
        <v>104</v>
      </c>
      <c r="B107" s="94" t="str">
        <f>IF(ISNA(VLOOKUP(DSFA!G109,Risikoberechnung!$H$2:$I$5,2,FALSE)),"",VLOOKUP(DSFA!G109,Risikoberechnung!$H$2:$I$5,2,FALSE))</f>
        <v/>
      </c>
      <c r="C107" s="95" t="str">
        <f>IF(ISNA(VLOOKUP(DSFA!H109,Risikoberechnung!$H$2:$I$6,2,FALSE)),"0",VLOOKUP(DSFA!H109,Risikoberechnung!$H$2:$I$6,2,FALSE))</f>
        <v>0</v>
      </c>
      <c r="D107" s="93" t="str">
        <f>DSFA!K109</f>
        <v>x</v>
      </c>
      <c r="E107" s="94" t="str">
        <f>IF(ISNA(VLOOKUP(DSFA!N109,Risikoberechnung!$H$2:$I$6,2,FALSE)),"",VLOOKUP(DSFA!N109,Risikoberechnung!$H$2:$I$6,2,FALSE))</f>
        <v/>
      </c>
      <c r="F107" s="95" t="str">
        <f>IF(ISNA(VLOOKUP(DSFA!O109,Risikoberechnung!$H$2:$I$6,2,FALSE)),"",VLOOKUP(DSFA!O109,Risikoberechnung!$H$2:$I$6,2,FALSE))</f>
        <v/>
      </c>
      <c r="G107" s="93" t="str">
        <f>DSFA!R109</f>
        <v>x</v>
      </c>
    </row>
    <row r="108" spans="1:7" x14ac:dyDescent="0.25">
      <c r="A108" s="28">
        <f>DSFA!A110</f>
        <v>105</v>
      </c>
      <c r="B108" s="94" t="str">
        <f>IF(ISNA(VLOOKUP(DSFA!G110,Risikoberechnung!$H$2:$I$5,2,FALSE)),"",VLOOKUP(DSFA!G110,Risikoberechnung!$H$2:$I$5,2,FALSE))</f>
        <v/>
      </c>
      <c r="C108" s="95" t="str">
        <f>IF(ISNA(VLOOKUP(DSFA!H110,Risikoberechnung!$H$2:$I$6,2,FALSE)),"0",VLOOKUP(DSFA!H110,Risikoberechnung!$H$2:$I$6,2,FALSE))</f>
        <v>0</v>
      </c>
      <c r="D108" s="93" t="str">
        <f>DSFA!K110</f>
        <v>x</v>
      </c>
      <c r="E108" s="94" t="str">
        <f>IF(ISNA(VLOOKUP(DSFA!N110,Risikoberechnung!$H$2:$I$6,2,FALSE)),"",VLOOKUP(DSFA!N110,Risikoberechnung!$H$2:$I$6,2,FALSE))</f>
        <v/>
      </c>
      <c r="F108" s="95" t="str">
        <f>IF(ISNA(VLOOKUP(DSFA!O110,Risikoberechnung!$H$2:$I$6,2,FALSE)),"",VLOOKUP(DSFA!O110,Risikoberechnung!$H$2:$I$6,2,FALSE))</f>
        <v/>
      </c>
      <c r="G108" s="93" t="str">
        <f>DSFA!R110</f>
        <v>x</v>
      </c>
    </row>
    <row r="109" spans="1:7" x14ac:dyDescent="0.25">
      <c r="A109" s="28">
        <f>DSFA!A111</f>
        <v>106</v>
      </c>
      <c r="B109" s="94" t="str">
        <f>IF(ISNA(VLOOKUP(DSFA!G111,Risikoberechnung!$H$2:$I$5,2,FALSE)),"",VLOOKUP(DSFA!G111,Risikoberechnung!$H$2:$I$5,2,FALSE))</f>
        <v/>
      </c>
      <c r="C109" s="95" t="str">
        <f>IF(ISNA(VLOOKUP(DSFA!H111,Risikoberechnung!$H$2:$I$6,2,FALSE)),"0",VLOOKUP(DSFA!H111,Risikoberechnung!$H$2:$I$6,2,FALSE))</f>
        <v>0</v>
      </c>
      <c r="D109" s="93" t="str">
        <f>DSFA!K111</f>
        <v>x</v>
      </c>
      <c r="E109" s="94" t="str">
        <f>IF(ISNA(VLOOKUP(DSFA!N111,Risikoberechnung!$H$2:$I$6,2,FALSE)),"",VLOOKUP(DSFA!N111,Risikoberechnung!$H$2:$I$6,2,FALSE))</f>
        <v/>
      </c>
      <c r="F109" s="95" t="str">
        <f>IF(ISNA(VLOOKUP(DSFA!O111,Risikoberechnung!$H$2:$I$6,2,FALSE)),"",VLOOKUP(DSFA!O111,Risikoberechnung!$H$2:$I$6,2,FALSE))</f>
        <v/>
      </c>
      <c r="G109" s="93" t="str">
        <f>DSFA!R111</f>
        <v>x</v>
      </c>
    </row>
    <row r="110" spans="1:7" x14ac:dyDescent="0.25">
      <c r="A110" s="28">
        <f>DSFA!A112</f>
        <v>107</v>
      </c>
      <c r="B110" s="94" t="str">
        <f>IF(ISNA(VLOOKUP(DSFA!G112,Risikoberechnung!$H$2:$I$5,2,FALSE)),"",VLOOKUP(DSFA!G112,Risikoberechnung!$H$2:$I$5,2,FALSE))</f>
        <v/>
      </c>
      <c r="C110" s="95" t="str">
        <f>IF(ISNA(VLOOKUP(DSFA!H112,Risikoberechnung!$H$2:$I$6,2,FALSE)),"0",VLOOKUP(DSFA!H112,Risikoberechnung!$H$2:$I$6,2,FALSE))</f>
        <v>0</v>
      </c>
      <c r="D110" s="93" t="str">
        <f>DSFA!K112</f>
        <v>x</v>
      </c>
      <c r="E110" s="94" t="str">
        <f>IF(ISNA(VLOOKUP(DSFA!N112,Risikoberechnung!$H$2:$I$6,2,FALSE)),"",VLOOKUP(DSFA!N112,Risikoberechnung!$H$2:$I$6,2,FALSE))</f>
        <v/>
      </c>
      <c r="F110" s="95" t="str">
        <f>IF(ISNA(VLOOKUP(DSFA!O112,Risikoberechnung!$H$2:$I$6,2,FALSE)),"",VLOOKUP(DSFA!O112,Risikoberechnung!$H$2:$I$6,2,FALSE))</f>
        <v/>
      </c>
      <c r="G110" s="93" t="str">
        <f>DSFA!R112</f>
        <v>x</v>
      </c>
    </row>
    <row r="111" spans="1:7" x14ac:dyDescent="0.25">
      <c r="A111" s="28">
        <f>DSFA!A113</f>
        <v>108</v>
      </c>
      <c r="B111" s="94" t="str">
        <f>IF(ISNA(VLOOKUP(DSFA!G113,Risikoberechnung!$H$2:$I$5,2,FALSE)),"",VLOOKUP(DSFA!G113,Risikoberechnung!$H$2:$I$5,2,FALSE))</f>
        <v/>
      </c>
      <c r="C111" s="95" t="str">
        <f>IF(ISNA(VLOOKUP(DSFA!H113,Risikoberechnung!$H$2:$I$6,2,FALSE)),"0",VLOOKUP(DSFA!H113,Risikoberechnung!$H$2:$I$6,2,FALSE))</f>
        <v>0</v>
      </c>
      <c r="D111" s="93" t="str">
        <f>DSFA!K113</f>
        <v>x</v>
      </c>
      <c r="E111" s="94" t="str">
        <f>IF(ISNA(VLOOKUP(DSFA!N113,Risikoberechnung!$H$2:$I$6,2,FALSE)),"",VLOOKUP(DSFA!N113,Risikoberechnung!$H$2:$I$6,2,FALSE))</f>
        <v/>
      </c>
      <c r="F111" s="95" t="str">
        <f>IF(ISNA(VLOOKUP(DSFA!O113,Risikoberechnung!$H$2:$I$6,2,FALSE)),"",VLOOKUP(DSFA!O113,Risikoberechnung!$H$2:$I$6,2,FALSE))</f>
        <v/>
      </c>
      <c r="G111" s="93" t="str">
        <f>DSFA!R113</f>
        <v>x</v>
      </c>
    </row>
    <row r="112" spans="1:7" x14ac:dyDescent="0.25">
      <c r="A112" s="28">
        <f>DSFA!A114</f>
        <v>109</v>
      </c>
      <c r="B112" s="94" t="str">
        <f>IF(ISNA(VLOOKUP(DSFA!G114,Risikoberechnung!$H$2:$I$5,2,FALSE)),"",VLOOKUP(DSFA!G114,Risikoberechnung!$H$2:$I$5,2,FALSE))</f>
        <v/>
      </c>
      <c r="C112" s="95" t="str">
        <f>IF(ISNA(VLOOKUP(DSFA!H114,Risikoberechnung!$H$2:$I$6,2,FALSE)),"0",VLOOKUP(DSFA!H114,Risikoberechnung!$H$2:$I$6,2,FALSE))</f>
        <v>0</v>
      </c>
      <c r="D112" s="93" t="str">
        <f>DSFA!K114</f>
        <v>x</v>
      </c>
      <c r="E112" s="94" t="str">
        <f>IF(ISNA(VLOOKUP(DSFA!N114,Risikoberechnung!$H$2:$I$6,2,FALSE)),"",VLOOKUP(DSFA!N114,Risikoberechnung!$H$2:$I$6,2,FALSE))</f>
        <v/>
      </c>
      <c r="F112" s="95" t="str">
        <f>IF(ISNA(VLOOKUP(DSFA!O114,Risikoberechnung!$H$2:$I$6,2,FALSE)),"",VLOOKUP(DSFA!O114,Risikoberechnung!$H$2:$I$6,2,FALSE))</f>
        <v/>
      </c>
      <c r="G112" s="93" t="str">
        <f>DSFA!R114</f>
        <v>x</v>
      </c>
    </row>
    <row r="113" spans="1:7" x14ac:dyDescent="0.25">
      <c r="A113" s="28">
        <f>DSFA!A115</f>
        <v>110</v>
      </c>
      <c r="B113" s="94" t="str">
        <f>IF(ISNA(VLOOKUP(DSFA!G115,Risikoberechnung!$H$2:$I$5,2,FALSE)),"",VLOOKUP(DSFA!G115,Risikoberechnung!$H$2:$I$5,2,FALSE))</f>
        <v/>
      </c>
      <c r="C113" s="95" t="str">
        <f>IF(ISNA(VLOOKUP(DSFA!H115,Risikoberechnung!$H$2:$I$6,2,FALSE)),"0",VLOOKUP(DSFA!H115,Risikoberechnung!$H$2:$I$6,2,FALSE))</f>
        <v>0</v>
      </c>
      <c r="D113" s="93" t="str">
        <f>DSFA!K115</f>
        <v>x</v>
      </c>
      <c r="E113" s="94" t="str">
        <f>IF(ISNA(VLOOKUP(DSFA!N115,Risikoberechnung!$H$2:$I$6,2,FALSE)),"",VLOOKUP(DSFA!N115,Risikoberechnung!$H$2:$I$6,2,FALSE))</f>
        <v/>
      </c>
      <c r="F113" s="95" t="str">
        <f>IF(ISNA(VLOOKUP(DSFA!O115,Risikoberechnung!$H$2:$I$6,2,FALSE)),"",VLOOKUP(DSFA!O115,Risikoberechnung!$H$2:$I$6,2,FALSE))</f>
        <v/>
      </c>
      <c r="G113" s="93" t="str">
        <f>DSFA!R115</f>
        <v>x</v>
      </c>
    </row>
    <row r="114" spans="1:7" x14ac:dyDescent="0.25">
      <c r="A114" s="28">
        <f>DSFA!A116</f>
        <v>111</v>
      </c>
      <c r="B114" s="94" t="str">
        <f>IF(ISNA(VLOOKUP(DSFA!G116,Risikoberechnung!$H$2:$I$5,2,FALSE)),"",VLOOKUP(DSFA!G116,Risikoberechnung!$H$2:$I$5,2,FALSE))</f>
        <v/>
      </c>
      <c r="C114" s="95" t="str">
        <f>IF(ISNA(VLOOKUP(DSFA!H116,Risikoberechnung!$H$2:$I$6,2,FALSE)),"0",VLOOKUP(DSFA!H116,Risikoberechnung!$H$2:$I$6,2,FALSE))</f>
        <v>0</v>
      </c>
      <c r="D114" s="93" t="str">
        <f>DSFA!K116</f>
        <v>x</v>
      </c>
      <c r="E114" s="94" t="str">
        <f>IF(ISNA(VLOOKUP(DSFA!N116,Risikoberechnung!$H$2:$I$6,2,FALSE)),"",VLOOKUP(DSFA!N116,Risikoberechnung!$H$2:$I$6,2,FALSE))</f>
        <v/>
      </c>
      <c r="F114" s="95" t="str">
        <f>IF(ISNA(VLOOKUP(DSFA!O116,Risikoberechnung!$H$2:$I$6,2,FALSE)),"",VLOOKUP(DSFA!O116,Risikoberechnung!$H$2:$I$6,2,FALSE))</f>
        <v/>
      </c>
      <c r="G114" s="93" t="str">
        <f>DSFA!R116</f>
        <v>x</v>
      </c>
    </row>
    <row r="115" spans="1:7" x14ac:dyDescent="0.25">
      <c r="A115" s="28">
        <f>DSFA!A117</f>
        <v>112</v>
      </c>
      <c r="B115" s="94" t="str">
        <f>IF(ISNA(VLOOKUP(DSFA!G117,Risikoberechnung!$H$2:$I$5,2,FALSE)),"",VLOOKUP(DSFA!G117,Risikoberechnung!$H$2:$I$5,2,FALSE))</f>
        <v/>
      </c>
      <c r="C115" s="95" t="str">
        <f>IF(ISNA(VLOOKUP(DSFA!H117,Risikoberechnung!$H$2:$I$6,2,FALSE)),"0",VLOOKUP(DSFA!H117,Risikoberechnung!$H$2:$I$6,2,FALSE))</f>
        <v>0</v>
      </c>
      <c r="D115" s="93" t="str">
        <f>DSFA!K117</f>
        <v>x</v>
      </c>
      <c r="E115" s="94" t="str">
        <f>IF(ISNA(VLOOKUP(DSFA!N117,Risikoberechnung!$H$2:$I$6,2,FALSE)),"",VLOOKUP(DSFA!N117,Risikoberechnung!$H$2:$I$6,2,FALSE))</f>
        <v/>
      </c>
      <c r="F115" s="95" t="str">
        <f>IF(ISNA(VLOOKUP(DSFA!O117,Risikoberechnung!$H$2:$I$6,2,FALSE)),"",VLOOKUP(DSFA!O117,Risikoberechnung!$H$2:$I$6,2,FALSE))</f>
        <v/>
      </c>
      <c r="G115" s="93" t="str">
        <f>DSFA!R117</f>
        <v>x</v>
      </c>
    </row>
    <row r="116" spans="1:7" x14ac:dyDescent="0.25">
      <c r="A116" s="28">
        <f>DSFA!A118</f>
        <v>113</v>
      </c>
      <c r="B116" s="94" t="str">
        <f>IF(ISNA(VLOOKUP(DSFA!G118,Risikoberechnung!$H$2:$I$5,2,FALSE)),"",VLOOKUP(DSFA!G118,Risikoberechnung!$H$2:$I$5,2,FALSE))</f>
        <v/>
      </c>
      <c r="C116" s="95" t="str">
        <f>IF(ISNA(VLOOKUP(DSFA!H118,Risikoberechnung!$H$2:$I$6,2,FALSE)),"0",VLOOKUP(DSFA!H118,Risikoberechnung!$H$2:$I$6,2,FALSE))</f>
        <v>0</v>
      </c>
      <c r="D116" s="93" t="str">
        <f>DSFA!K118</f>
        <v>x</v>
      </c>
      <c r="E116" s="94" t="str">
        <f>IF(ISNA(VLOOKUP(DSFA!N118,Risikoberechnung!$H$2:$I$6,2,FALSE)),"",VLOOKUP(DSFA!N118,Risikoberechnung!$H$2:$I$6,2,FALSE))</f>
        <v/>
      </c>
      <c r="F116" s="95" t="str">
        <f>IF(ISNA(VLOOKUP(DSFA!O118,Risikoberechnung!$H$2:$I$6,2,FALSE)),"",VLOOKUP(DSFA!O118,Risikoberechnung!$H$2:$I$6,2,FALSE))</f>
        <v/>
      </c>
      <c r="G116" s="93" t="str">
        <f>DSFA!R118</f>
        <v>x</v>
      </c>
    </row>
    <row r="117" spans="1:7" x14ac:dyDescent="0.25">
      <c r="A117" s="28">
        <f>DSFA!A119</f>
        <v>114</v>
      </c>
      <c r="B117" s="94" t="str">
        <f>IF(ISNA(VLOOKUP(DSFA!G119,Risikoberechnung!$H$2:$I$5,2,FALSE)),"",VLOOKUP(DSFA!G119,Risikoberechnung!$H$2:$I$5,2,FALSE))</f>
        <v/>
      </c>
      <c r="C117" s="95" t="str">
        <f>IF(ISNA(VLOOKUP(DSFA!H119,Risikoberechnung!$H$2:$I$6,2,FALSE)),"0",VLOOKUP(DSFA!H119,Risikoberechnung!$H$2:$I$6,2,FALSE))</f>
        <v>0</v>
      </c>
      <c r="D117" s="93" t="str">
        <f>DSFA!K119</f>
        <v>x</v>
      </c>
      <c r="E117" s="94" t="str">
        <f>IF(ISNA(VLOOKUP(DSFA!N119,Risikoberechnung!$H$2:$I$6,2,FALSE)),"",VLOOKUP(DSFA!N119,Risikoberechnung!$H$2:$I$6,2,FALSE))</f>
        <v/>
      </c>
      <c r="F117" s="95" t="str">
        <f>IF(ISNA(VLOOKUP(DSFA!O119,Risikoberechnung!$H$2:$I$6,2,FALSE)),"",VLOOKUP(DSFA!O119,Risikoberechnung!$H$2:$I$6,2,FALSE))</f>
        <v/>
      </c>
      <c r="G117" s="93" t="str">
        <f>DSFA!R119</f>
        <v>x</v>
      </c>
    </row>
    <row r="118" spans="1:7" x14ac:dyDescent="0.25">
      <c r="A118" s="28">
        <f>DSFA!A120</f>
        <v>115</v>
      </c>
      <c r="B118" s="94" t="str">
        <f>IF(ISNA(VLOOKUP(DSFA!G120,Risikoberechnung!$H$2:$I$5,2,FALSE)),"",VLOOKUP(DSFA!G120,Risikoberechnung!$H$2:$I$5,2,FALSE))</f>
        <v/>
      </c>
      <c r="C118" s="95" t="str">
        <f>IF(ISNA(VLOOKUP(DSFA!H120,Risikoberechnung!$H$2:$I$6,2,FALSE)),"0",VLOOKUP(DSFA!H120,Risikoberechnung!$H$2:$I$6,2,FALSE))</f>
        <v>0</v>
      </c>
      <c r="D118" s="93" t="str">
        <f>DSFA!K120</f>
        <v>x</v>
      </c>
      <c r="E118" s="94" t="str">
        <f>IF(ISNA(VLOOKUP(DSFA!N120,Risikoberechnung!$H$2:$I$6,2,FALSE)),"",VLOOKUP(DSFA!N120,Risikoberechnung!$H$2:$I$6,2,FALSE))</f>
        <v/>
      </c>
      <c r="F118" s="95" t="str">
        <f>IF(ISNA(VLOOKUP(DSFA!O120,Risikoberechnung!$H$2:$I$6,2,FALSE)),"",VLOOKUP(DSFA!O120,Risikoberechnung!$H$2:$I$6,2,FALSE))</f>
        <v/>
      </c>
      <c r="G118" s="93" t="str">
        <f>DSFA!R120</f>
        <v>x</v>
      </c>
    </row>
    <row r="119" spans="1:7" x14ac:dyDescent="0.25">
      <c r="A119" s="28">
        <f>DSFA!A121</f>
        <v>116</v>
      </c>
      <c r="B119" s="94" t="str">
        <f>IF(ISNA(VLOOKUP(DSFA!G121,Risikoberechnung!$H$2:$I$5,2,FALSE)),"",VLOOKUP(DSFA!G121,Risikoberechnung!$H$2:$I$5,2,FALSE))</f>
        <v/>
      </c>
      <c r="C119" s="95" t="str">
        <f>IF(ISNA(VLOOKUP(DSFA!H121,Risikoberechnung!$H$2:$I$6,2,FALSE)),"0",VLOOKUP(DSFA!H121,Risikoberechnung!$H$2:$I$6,2,FALSE))</f>
        <v>0</v>
      </c>
      <c r="D119" s="93" t="str">
        <f>DSFA!K121</f>
        <v>x</v>
      </c>
      <c r="E119" s="94" t="str">
        <f>IF(ISNA(VLOOKUP(DSFA!N121,Risikoberechnung!$H$2:$I$6,2,FALSE)),"",VLOOKUP(DSFA!N121,Risikoberechnung!$H$2:$I$6,2,FALSE))</f>
        <v/>
      </c>
      <c r="F119" s="95" t="str">
        <f>IF(ISNA(VLOOKUP(DSFA!O121,Risikoberechnung!$H$2:$I$6,2,FALSE)),"",VLOOKUP(DSFA!O121,Risikoberechnung!$H$2:$I$6,2,FALSE))</f>
        <v/>
      </c>
      <c r="G119" s="93" t="str">
        <f>DSFA!R121</f>
        <v>x</v>
      </c>
    </row>
    <row r="120" spans="1:7" x14ac:dyDescent="0.25">
      <c r="A120" s="28">
        <f>DSFA!A122</f>
        <v>117</v>
      </c>
      <c r="B120" s="94" t="str">
        <f>IF(ISNA(VLOOKUP(DSFA!G122,Risikoberechnung!$H$2:$I$5,2,FALSE)),"",VLOOKUP(DSFA!G122,Risikoberechnung!$H$2:$I$5,2,FALSE))</f>
        <v/>
      </c>
      <c r="C120" s="95" t="str">
        <f>IF(ISNA(VLOOKUP(DSFA!H122,Risikoberechnung!$H$2:$I$6,2,FALSE)),"0",VLOOKUP(DSFA!H122,Risikoberechnung!$H$2:$I$6,2,FALSE))</f>
        <v>0</v>
      </c>
      <c r="D120" s="93" t="str">
        <f>DSFA!K122</f>
        <v>x</v>
      </c>
      <c r="E120" s="94" t="str">
        <f>IF(ISNA(VLOOKUP(DSFA!N122,Risikoberechnung!$H$2:$I$6,2,FALSE)),"",VLOOKUP(DSFA!N122,Risikoberechnung!$H$2:$I$6,2,FALSE))</f>
        <v/>
      </c>
      <c r="F120" s="95" t="str">
        <f>IF(ISNA(VLOOKUP(DSFA!O122,Risikoberechnung!$H$2:$I$6,2,FALSE)),"",VLOOKUP(DSFA!O122,Risikoberechnung!$H$2:$I$6,2,FALSE))</f>
        <v/>
      </c>
      <c r="G120" s="93" t="str">
        <f>DSFA!R122</f>
        <v>x</v>
      </c>
    </row>
    <row r="121" spans="1:7" x14ac:dyDescent="0.25">
      <c r="A121" s="28">
        <f>DSFA!A123</f>
        <v>118</v>
      </c>
      <c r="B121" s="94" t="str">
        <f>IF(ISNA(VLOOKUP(DSFA!G123,Risikoberechnung!$H$2:$I$5,2,FALSE)),"",VLOOKUP(DSFA!G123,Risikoberechnung!$H$2:$I$5,2,FALSE))</f>
        <v/>
      </c>
      <c r="C121" s="95" t="str">
        <f>IF(ISNA(VLOOKUP(DSFA!H123,Risikoberechnung!$H$2:$I$6,2,FALSE)),"0",VLOOKUP(DSFA!H123,Risikoberechnung!$H$2:$I$6,2,FALSE))</f>
        <v>0</v>
      </c>
      <c r="D121" s="93" t="str">
        <f>DSFA!K123</f>
        <v>x</v>
      </c>
      <c r="E121" s="94" t="str">
        <f>IF(ISNA(VLOOKUP(DSFA!N123,Risikoberechnung!$H$2:$I$6,2,FALSE)),"",VLOOKUP(DSFA!N123,Risikoberechnung!$H$2:$I$6,2,FALSE))</f>
        <v/>
      </c>
      <c r="F121" s="95" t="str">
        <f>IF(ISNA(VLOOKUP(DSFA!O123,Risikoberechnung!$H$2:$I$6,2,FALSE)),"",VLOOKUP(DSFA!O123,Risikoberechnung!$H$2:$I$6,2,FALSE))</f>
        <v/>
      </c>
      <c r="G121" s="93" t="str">
        <f>DSFA!R123</f>
        <v>x</v>
      </c>
    </row>
    <row r="122" spans="1:7" x14ac:dyDescent="0.25">
      <c r="A122" s="28">
        <f>DSFA!A124</f>
        <v>119</v>
      </c>
      <c r="B122" s="94" t="str">
        <f>IF(ISNA(VLOOKUP(DSFA!G124,Risikoberechnung!$H$2:$I$5,2,FALSE)),"",VLOOKUP(DSFA!G124,Risikoberechnung!$H$2:$I$5,2,FALSE))</f>
        <v/>
      </c>
      <c r="C122" s="95" t="str">
        <f>IF(ISNA(VLOOKUP(DSFA!H124,Risikoberechnung!$H$2:$I$6,2,FALSE)),"0",VLOOKUP(DSFA!H124,Risikoberechnung!$H$2:$I$6,2,FALSE))</f>
        <v>0</v>
      </c>
      <c r="D122" s="93" t="str">
        <f>DSFA!K124</f>
        <v>x</v>
      </c>
      <c r="E122" s="94" t="str">
        <f>IF(ISNA(VLOOKUP(DSFA!N124,Risikoberechnung!$H$2:$I$6,2,FALSE)),"",VLOOKUP(DSFA!N124,Risikoberechnung!$H$2:$I$6,2,FALSE))</f>
        <v/>
      </c>
      <c r="F122" s="95" t="str">
        <f>IF(ISNA(VLOOKUP(DSFA!O124,Risikoberechnung!$H$2:$I$6,2,FALSE)),"",VLOOKUP(DSFA!O124,Risikoberechnung!$H$2:$I$6,2,FALSE))</f>
        <v/>
      </c>
      <c r="G122" s="93" t="str">
        <f>DSFA!R124</f>
        <v>x</v>
      </c>
    </row>
    <row r="123" spans="1:7" x14ac:dyDescent="0.25">
      <c r="A123" s="28">
        <f>DSFA!A125</f>
        <v>120</v>
      </c>
      <c r="B123" s="94" t="str">
        <f>IF(ISNA(VLOOKUP(DSFA!G125,Risikoberechnung!$H$2:$I$5,2,FALSE)),"",VLOOKUP(DSFA!G125,Risikoberechnung!$H$2:$I$5,2,FALSE))</f>
        <v/>
      </c>
      <c r="C123" s="95" t="str">
        <f>IF(ISNA(VLOOKUP(DSFA!H125,Risikoberechnung!$H$2:$I$6,2,FALSE)),"0",VLOOKUP(DSFA!H125,Risikoberechnung!$H$2:$I$6,2,FALSE))</f>
        <v>0</v>
      </c>
      <c r="D123" s="93" t="str">
        <f>DSFA!K125</f>
        <v>x</v>
      </c>
      <c r="E123" s="94" t="str">
        <f>IF(ISNA(VLOOKUP(DSFA!N125,Risikoberechnung!$H$2:$I$6,2,FALSE)),"",VLOOKUP(DSFA!N125,Risikoberechnung!$H$2:$I$6,2,FALSE))</f>
        <v/>
      </c>
      <c r="F123" s="95" t="str">
        <f>IF(ISNA(VLOOKUP(DSFA!O125,Risikoberechnung!$H$2:$I$6,2,FALSE)),"",VLOOKUP(DSFA!O125,Risikoberechnung!$H$2:$I$6,2,FALSE))</f>
        <v/>
      </c>
      <c r="G123" s="93" t="str">
        <f>DSFA!R125</f>
        <v>x</v>
      </c>
    </row>
    <row r="124" spans="1:7" x14ac:dyDescent="0.25">
      <c r="A124" s="28">
        <f>DSFA!A126</f>
        <v>121</v>
      </c>
      <c r="B124" s="94" t="str">
        <f>IF(ISNA(VLOOKUP(DSFA!G126,Risikoberechnung!$H$2:$I$5,2,FALSE)),"",VLOOKUP(DSFA!G126,Risikoberechnung!$H$2:$I$5,2,FALSE))</f>
        <v/>
      </c>
      <c r="C124" s="95" t="str">
        <f>IF(ISNA(VLOOKUP(DSFA!H126,Risikoberechnung!$H$2:$I$6,2,FALSE)),"0",VLOOKUP(DSFA!H126,Risikoberechnung!$H$2:$I$6,2,FALSE))</f>
        <v>0</v>
      </c>
      <c r="D124" s="93" t="str">
        <f>DSFA!K126</f>
        <v>x</v>
      </c>
      <c r="E124" s="94" t="str">
        <f>IF(ISNA(VLOOKUP(DSFA!N126,Risikoberechnung!$H$2:$I$6,2,FALSE)),"",VLOOKUP(DSFA!N126,Risikoberechnung!$H$2:$I$6,2,FALSE))</f>
        <v/>
      </c>
      <c r="F124" s="95" t="str">
        <f>IF(ISNA(VLOOKUP(DSFA!O126,Risikoberechnung!$H$2:$I$6,2,FALSE)),"",VLOOKUP(DSFA!O126,Risikoberechnung!$H$2:$I$6,2,FALSE))</f>
        <v/>
      </c>
      <c r="G124" s="93" t="str">
        <f>DSFA!R126</f>
        <v>x</v>
      </c>
    </row>
    <row r="125" spans="1:7" x14ac:dyDescent="0.25">
      <c r="A125" s="28">
        <f>DSFA!A127</f>
        <v>122</v>
      </c>
      <c r="B125" s="94" t="str">
        <f>IF(ISNA(VLOOKUP(DSFA!G127,Risikoberechnung!$H$2:$I$5,2,FALSE)),"",VLOOKUP(DSFA!G127,Risikoberechnung!$H$2:$I$5,2,FALSE))</f>
        <v/>
      </c>
      <c r="C125" s="95" t="str">
        <f>IF(ISNA(VLOOKUP(DSFA!H127,Risikoberechnung!$H$2:$I$6,2,FALSE)),"0",VLOOKUP(DSFA!H127,Risikoberechnung!$H$2:$I$6,2,FALSE))</f>
        <v>0</v>
      </c>
      <c r="D125" s="93" t="str">
        <f>DSFA!K127</f>
        <v>x</v>
      </c>
      <c r="E125" s="94" t="str">
        <f>IF(ISNA(VLOOKUP(DSFA!N127,Risikoberechnung!$H$2:$I$6,2,FALSE)),"",VLOOKUP(DSFA!N127,Risikoberechnung!$H$2:$I$6,2,FALSE))</f>
        <v/>
      </c>
      <c r="F125" s="95" t="str">
        <f>IF(ISNA(VLOOKUP(DSFA!O127,Risikoberechnung!$H$2:$I$6,2,FALSE)),"",VLOOKUP(DSFA!O127,Risikoberechnung!$H$2:$I$6,2,FALSE))</f>
        <v/>
      </c>
      <c r="G125" s="93" t="str">
        <f>DSFA!R127</f>
        <v>x</v>
      </c>
    </row>
    <row r="126" spans="1:7" x14ac:dyDescent="0.25">
      <c r="A126" s="28">
        <f>DSFA!A128</f>
        <v>123</v>
      </c>
      <c r="B126" s="94" t="str">
        <f>IF(ISNA(VLOOKUP(DSFA!G128,Risikoberechnung!$H$2:$I$5,2,FALSE)),"",VLOOKUP(DSFA!G128,Risikoberechnung!$H$2:$I$5,2,FALSE))</f>
        <v/>
      </c>
      <c r="C126" s="95" t="str">
        <f>IF(ISNA(VLOOKUP(DSFA!H128,Risikoberechnung!$H$2:$I$6,2,FALSE)),"0",VLOOKUP(DSFA!H128,Risikoberechnung!$H$2:$I$6,2,FALSE))</f>
        <v>0</v>
      </c>
      <c r="D126" s="93" t="str">
        <f>DSFA!K128</f>
        <v>x</v>
      </c>
      <c r="E126" s="94" t="str">
        <f>IF(ISNA(VLOOKUP(DSFA!N128,Risikoberechnung!$H$2:$I$6,2,FALSE)),"",VLOOKUP(DSFA!N128,Risikoberechnung!$H$2:$I$6,2,FALSE))</f>
        <v/>
      </c>
      <c r="F126" s="95" t="str">
        <f>IF(ISNA(VLOOKUP(DSFA!O128,Risikoberechnung!$H$2:$I$6,2,FALSE)),"",VLOOKUP(DSFA!O128,Risikoberechnung!$H$2:$I$6,2,FALSE))</f>
        <v/>
      </c>
      <c r="G126" s="93" t="str">
        <f>DSFA!R128</f>
        <v>x</v>
      </c>
    </row>
    <row r="127" spans="1:7" x14ac:dyDescent="0.25">
      <c r="A127" s="28">
        <f>DSFA!A129</f>
        <v>124</v>
      </c>
      <c r="B127" s="94" t="str">
        <f>IF(ISNA(VLOOKUP(DSFA!G129,Risikoberechnung!$H$2:$I$5,2,FALSE)),"",VLOOKUP(DSFA!G129,Risikoberechnung!$H$2:$I$5,2,FALSE))</f>
        <v/>
      </c>
      <c r="C127" s="95" t="str">
        <f>IF(ISNA(VLOOKUP(DSFA!H129,Risikoberechnung!$H$2:$I$6,2,FALSE)),"0",VLOOKUP(DSFA!H129,Risikoberechnung!$H$2:$I$6,2,FALSE))</f>
        <v>0</v>
      </c>
      <c r="D127" s="93" t="str">
        <f>DSFA!K129</f>
        <v>x</v>
      </c>
      <c r="E127" s="94" t="str">
        <f>IF(ISNA(VLOOKUP(DSFA!N129,Risikoberechnung!$H$2:$I$6,2,FALSE)),"",VLOOKUP(DSFA!N129,Risikoberechnung!$H$2:$I$6,2,FALSE))</f>
        <v/>
      </c>
      <c r="F127" s="95" t="str">
        <f>IF(ISNA(VLOOKUP(DSFA!O129,Risikoberechnung!$H$2:$I$6,2,FALSE)),"",VLOOKUP(DSFA!O129,Risikoberechnung!$H$2:$I$6,2,FALSE))</f>
        <v/>
      </c>
      <c r="G127" s="93" t="str">
        <f>DSFA!R129</f>
        <v>x</v>
      </c>
    </row>
    <row r="128" spans="1:7" x14ac:dyDescent="0.25">
      <c r="A128" s="28">
        <f>DSFA!A130</f>
        <v>125</v>
      </c>
      <c r="B128" s="94" t="str">
        <f>IF(ISNA(VLOOKUP(DSFA!G130,Risikoberechnung!$H$2:$I$5,2,FALSE)),"",VLOOKUP(DSFA!G130,Risikoberechnung!$H$2:$I$5,2,FALSE))</f>
        <v/>
      </c>
      <c r="C128" s="95" t="str">
        <f>IF(ISNA(VLOOKUP(DSFA!H130,Risikoberechnung!$H$2:$I$6,2,FALSE)),"0",VLOOKUP(DSFA!H130,Risikoberechnung!$H$2:$I$6,2,FALSE))</f>
        <v>0</v>
      </c>
      <c r="D128" s="93" t="str">
        <f>DSFA!K130</f>
        <v>x</v>
      </c>
      <c r="E128" s="94" t="str">
        <f>IF(ISNA(VLOOKUP(DSFA!N130,Risikoberechnung!$H$2:$I$6,2,FALSE)),"",VLOOKUP(DSFA!N130,Risikoberechnung!$H$2:$I$6,2,FALSE))</f>
        <v/>
      </c>
      <c r="F128" s="95" t="str">
        <f>IF(ISNA(VLOOKUP(DSFA!O130,Risikoberechnung!$H$2:$I$6,2,FALSE)),"",VLOOKUP(DSFA!O130,Risikoberechnung!$H$2:$I$6,2,FALSE))</f>
        <v/>
      </c>
      <c r="G128" s="93" t="str">
        <f>DSFA!R130</f>
        <v>x</v>
      </c>
    </row>
    <row r="129" spans="1:7" x14ac:dyDescent="0.25">
      <c r="A129" s="28">
        <f>DSFA!A131</f>
        <v>126</v>
      </c>
      <c r="B129" s="94" t="str">
        <f>IF(ISNA(VLOOKUP(DSFA!G131,Risikoberechnung!$H$2:$I$5,2,FALSE)),"",VLOOKUP(DSFA!G131,Risikoberechnung!$H$2:$I$5,2,FALSE))</f>
        <v/>
      </c>
      <c r="C129" s="95" t="str">
        <f>IF(ISNA(VLOOKUP(DSFA!H131,Risikoberechnung!$H$2:$I$6,2,FALSE)),"0",VLOOKUP(DSFA!H131,Risikoberechnung!$H$2:$I$6,2,FALSE))</f>
        <v>0</v>
      </c>
      <c r="D129" s="93" t="str">
        <f>DSFA!K131</f>
        <v>x</v>
      </c>
      <c r="E129" s="94" t="str">
        <f>IF(ISNA(VLOOKUP(DSFA!N131,Risikoberechnung!$H$2:$I$6,2,FALSE)),"",VLOOKUP(DSFA!N131,Risikoberechnung!$H$2:$I$6,2,FALSE))</f>
        <v/>
      </c>
      <c r="F129" s="95" t="str">
        <f>IF(ISNA(VLOOKUP(DSFA!O131,Risikoberechnung!$H$2:$I$6,2,FALSE)),"",VLOOKUP(DSFA!O131,Risikoberechnung!$H$2:$I$6,2,FALSE))</f>
        <v/>
      </c>
      <c r="G129" s="93" t="str">
        <f>DSFA!R131</f>
        <v>x</v>
      </c>
    </row>
    <row r="130" spans="1:7" x14ac:dyDescent="0.25">
      <c r="A130" s="28">
        <f>DSFA!A132</f>
        <v>127</v>
      </c>
      <c r="B130" s="94" t="str">
        <f>IF(ISNA(VLOOKUP(DSFA!G132,Risikoberechnung!$H$2:$I$5,2,FALSE)),"",VLOOKUP(DSFA!G132,Risikoberechnung!$H$2:$I$5,2,FALSE))</f>
        <v/>
      </c>
      <c r="C130" s="95" t="str">
        <f>IF(ISNA(VLOOKUP(DSFA!H132,Risikoberechnung!$H$2:$I$6,2,FALSE)),"0",VLOOKUP(DSFA!H132,Risikoberechnung!$H$2:$I$6,2,FALSE))</f>
        <v>0</v>
      </c>
      <c r="D130" s="93" t="str">
        <f>DSFA!K132</f>
        <v>x</v>
      </c>
      <c r="E130" s="94" t="str">
        <f>IF(ISNA(VLOOKUP(DSFA!N132,Risikoberechnung!$H$2:$I$6,2,FALSE)),"",VLOOKUP(DSFA!N132,Risikoberechnung!$H$2:$I$6,2,FALSE))</f>
        <v/>
      </c>
      <c r="F130" s="95" t="str">
        <f>IF(ISNA(VLOOKUP(DSFA!O132,Risikoberechnung!$H$2:$I$6,2,FALSE)),"",VLOOKUP(DSFA!O132,Risikoberechnung!$H$2:$I$6,2,FALSE))</f>
        <v/>
      </c>
      <c r="G130" s="93" t="str">
        <f>DSFA!R132</f>
        <v>x</v>
      </c>
    </row>
    <row r="131" spans="1:7" x14ac:dyDescent="0.25">
      <c r="A131" s="28">
        <f>DSFA!A133</f>
        <v>128</v>
      </c>
      <c r="B131" s="94" t="str">
        <f>IF(ISNA(VLOOKUP(DSFA!G133,Risikoberechnung!$H$2:$I$5,2,FALSE)),"",VLOOKUP(DSFA!G133,Risikoberechnung!$H$2:$I$5,2,FALSE))</f>
        <v/>
      </c>
      <c r="C131" s="95" t="str">
        <f>IF(ISNA(VLOOKUP(DSFA!H133,Risikoberechnung!$H$2:$I$6,2,FALSE)),"0",VLOOKUP(DSFA!H133,Risikoberechnung!$H$2:$I$6,2,FALSE))</f>
        <v>0</v>
      </c>
      <c r="D131" s="93" t="str">
        <f>DSFA!K133</f>
        <v>x</v>
      </c>
      <c r="E131" s="94" t="str">
        <f>IF(ISNA(VLOOKUP(DSFA!N133,Risikoberechnung!$H$2:$I$6,2,FALSE)),"",VLOOKUP(DSFA!N133,Risikoberechnung!$H$2:$I$6,2,FALSE))</f>
        <v/>
      </c>
      <c r="F131" s="95" t="str">
        <f>IF(ISNA(VLOOKUP(DSFA!O133,Risikoberechnung!$H$2:$I$6,2,FALSE)),"",VLOOKUP(DSFA!O133,Risikoberechnung!$H$2:$I$6,2,FALSE))</f>
        <v/>
      </c>
      <c r="G131" s="93" t="str">
        <f>DSFA!R133</f>
        <v>x</v>
      </c>
    </row>
    <row r="132" spans="1:7" x14ac:dyDescent="0.25">
      <c r="A132" s="28">
        <f>DSFA!A134</f>
        <v>129</v>
      </c>
      <c r="B132" s="94" t="str">
        <f>IF(ISNA(VLOOKUP(DSFA!G134,Risikoberechnung!$H$2:$I$5,2,FALSE)),"",VLOOKUP(DSFA!G134,Risikoberechnung!$H$2:$I$5,2,FALSE))</f>
        <v/>
      </c>
      <c r="C132" s="95" t="str">
        <f>IF(ISNA(VLOOKUP(DSFA!H134,Risikoberechnung!$H$2:$I$6,2,FALSE)),"0",VLOOKUP(DSFA!H134,Risikoberechnung!$H$2:$I$6,2,FALSE))</f>
        <v>0</v>
      </c>
      <c r="D132" s="93" t="str">
        <f>DSFA!K134</f>
        <v>x</v>
      </c>
      <c r="E132" s="94" t="str">
        <f>IF(ISNA(VLOOKUP(DSFA!N134,Risikoberechnung!$H$2:$I$6,2,FALSE)),"",VLOOKUP(DSFA!N134,Risikoberechnung!$H$2:$I$6,2,FALSE))</f>
        <v/>
      </c>
      <c r="F132" s="95" t="str">
        <f>IF(ISNA(VLOOKUP(DSFA!O134,Risikoberechnung!$H$2:$I$6,2,FALSE)),"",VLOOKUP(DSFA!O134,Risikoberechnung!$H$2:$I$6,2,FALSE))</f>
        <v/>
      </c>
      <c r="G132" s="93" t="str">
        <f>DSFA!R134</f>
        <v>x</v>
      </c>
    </row>
    <row r="133" spans="1:7" x14ac:dyDescent="0.25">
      <c r="A133" s="28">
        <f>DSFA!A135</f>
        <v>130</v>
      </c>
      <c r="B133" s="94" t="str">
        <f>IF(ISNA(VLOOKUP(DSFA!G135,Risikoberechnung!$H$2:$I$5,2,FALSE)),"",VLOOKUP(DSFA!G135,Risikoberechnung!$H$2:$I$5,2,FALSE))</f>
        <v/>
      </c>
      <c r="C133" s="95" t="str">
        <f>IF(ISNA(VLOOKUP(DSFA!H135,Risikoberechnung!$H$2:$I$6,2,FALSE)),"0",VLOOKUP(DSFA!H135,Risikoberechnung!$H$2:$I$6,2,FALSE))</f>
        <v>0</v>
      </c>
      <c r="D133" s="93" t="str">
        <f>DSFA!K135</f>
        <v>x</v>
      </c>
      <c r="E133" s="94" t="str">
        <f>IF(ISNA(VLOOKUP(DSFA!N135,Risikoberechnung!$H$2:$I$6,2,FALSE)),"",VLOOKUP(DSFA!N135,Risikoberechnung!$H$2:$I$6,2,FALSE))</f>
        <v/>
      </c>
      <c r="F133" s="95" t="str">
        <f>IF(ISNA(VLOOKUP(DSFA!O135,Risikoberechnung!$H$2:$I$6,2,FALSE)),"",VLOOKUP(DSFA!O135,Risikoberechnung!$H$2:$I$6,2,FALSE))</f>
        <v/>
      </c>
      <c r="G133" s="93" t="str">
        <f>DSFA!R135</f>
        <v>x</v>
      </c>
    </row>
    <row r="134" spans="1:7" x14ac:dyDescent="0.25">
      <c r="A134" s="28">
        <f>DSFA!A136</f>
        <v>131</v>
      </c>
      <c r="B134" s="94" t="str">
        <f>IF(ISNA(VLOOKUP(DSFA!G136,Risikoberechnung!$H$2:$I$5,2,FALSE)),"",VLOOKUP(DSFA!G136,Risikoberechnung!$H$2:$I$5,2,FALSE))</f>
        <v/>
      </c>
      <c r="C134" s="95" t="str">
        <f>IF(ISNA(VLOOKUP(DSFA!H136,Risikoberechnung!$H$2:$I$6,2,FALSE)),"0",VLOOKUP(DSFA!H136,Risikoberechnung!$H$2:$I$6,2,FALSE))</f>
        <v>0</v>
      </c>
      <c r="D134" s="93" t="str">
        <f>DSFA!K136</f>
        <v>x</v>
      </c>
      <c r="E134" s="94" t="str">
        <f>IF(ISNA(VLOOKUP(DSFA!N136,Risikoberechnung!$H$2:$I$6,2,FALSE)),"",VLOOKUP(DSFA!N136,Risikoberechnung!$H$2:$I$6,2,FALSE))</f>
        <v/>
      </c>
      <c r="F134" s="95" t="str">
        <f>IF(ISNA(VLOOKUP(DSFA!O136,Risikoberechnung!$H$2:$I$6,2,FALSE)),"",VLOOKUP(DSFA!O136,Risikoberechnung!$H$2:$I$6,2,FALSE))</f>
        <v/>
      </c>
      <c r="G134" s="93" t="str">
        <f>DSFA!R136</f>
        <v>x</v>
      </c>
    </row>
    <row r="135" spans="1:7" x14ac:dyDescent="0.25">
      <c r="A135" s="28">
        <f>DSFA!A137</f>
        <v>132</v>
      </c>
      <c r="B135" s="94" t="str">
        <f>IF(ISNA(VLOOKUP(DSFA!G137,Risikoberechnung!$H$2:$I$5,2,FALSE)),"",VLOOKUP(DSFA!G137,Risikoberechnung!$H$2:$I$5,2,FALSE))</f>
        <v/>
      </c>
      <c r="C135" s="95" t="str">
        <f>IF(ISNA(VLOOKUP(DSFA!H137,Risikoberechnung!$H$2:$I$6,2,FALSE)),"0",VLOOKUP(DSFA!H137,Risikoberechnung!$H$2:$I$6,2,FALSE))</f>
        <v>0</v>
      </c>
      <c r="D135" s="93" t="str">
        <f>DSFA!K137</f>
        <v>x</v>
      </c>
      <c r="E135" s="94" t="str">
        <f>IF(ISNA(VLOOKUP(DSFA!N137,Risikoberechnung!$H$2:$I$6,2,FALSE)),"",VLOOKUP(DSFA!N137,Risikoberechnung!$H$2:$I$6,2,FALSE))</f>
        <v/>
      </c>
      <c r="F135" s="95" t="str">
        <f>IF(ISNA(VLOOKUP(DSFA!O137,Risikoberechnung!$H$2:$I$6,2,FALSE)),"",VLOOKUP(DSFA!O137,Risikoberechnung!$H$2:$I$6,2,FALSE))</f>
        <v/>
      </c>
      <c r="G135" s="93" t="str">
        <f>DSFA!R137</f>
        <v>x</v>
      </c>
    </row>
    <row r="136" spans="1:7" x14ac:dyDescent="0.25">
      <c r="A136" s="28">
        <f>DSFA!A138</f>
        <v>133</v>
      </c>
      <c r="B136" s="94" t="str">
        <f>IF(ISNA(VLOOKUP(DSFA!G138,Risikoberechnung!$H$2:$I$5,2,FALSE)),"",VLOOKUP(DSFA!G138,Risikoberechnung!$H$2:$I$5,2,FALSE))</f>
        <v/>
      </c>
      <c r="C136" s="95" t="str">
        <f>IF(ISNA(VLOOKUP(DSFA!H138,Risikoberechnung!$H$2:$I$6,2,FALSE)),"0",VLOOKUP(DSFA!H138,Risikoberechnung!$H$2:$I$6,2,FALSE))</f>
        <v>0</v>
      </c>
      <c r="D136" s="93" t="str">
        <f>DSFA!K138</f>
        <v>x</v>
      </c>
      <c r="E136" s="94" t="str">
        <f>IF(ISNA(VLOOKUP(DSFA!N138,Risikoberechnung!$H$2:$I$6,2,FALSE)),"",VLOOKUP(DSFA!N138,Risikoberechnung!$H$2:$I$6,2,FALSE))</f>
        <v/>
      </c>
      <c r="F136" s="95" t="str">
        <f>IF(ISNA(VLOOKUP(DSFA!O138,Risikoberechnung!$H$2:$I$6,2,FALSE)),"",VLOOKUP(DSFA!O138,Risikoberechnung!$H$2:$I$6,2,FALSE))</f>
        <v/>
      </c>
      <c r="G136" s="93" t="str">
        <f>DSFA!R138</f>
        <v>x</v>
      </c>
    </row>
    <row r="137" spans="1:7" x14ac:dyDescent="0.25">
      <c r="A137" s="28">
        <f>DSFA!A139</f>
        <v>134</v>
      </c>
      <c r="B137" s="94" t="str">
        <f>IF(ISNA(VLOOKUP(DSFA!G139,Risikoberechnung!$H$2:$I$5,2,FALSE)),"",VLOOKUP(DSFA!G139,Risikoberechnung!$H$2:$I$5,2,FALSE))</f>
        <v/>
      </c>
      <c r="C137" s="95" t="str">
        <f>IF(ISNA(VLOOKUP(DSFA!H139,Risikoberechnung!$H$2:$I$6,2,FALSE)),"0",VLOOKUP(DSFA!H139,Risikoberechnung!$H$2:$I$6,2,FALSE))</f>
        <v>0</v>
      </c>
      <c r="D137" s="93" t="str">
        <f>DSFA!K139</f>
        <v>x</v>
      </c>
      <c r="E137" s="94" t="str">
        <f>IF(ISNA(VLOOKUP(DSFA!N139,Risikoberechnung!$H$2:$I$6,2,FALSE)),"",VLOOKUP(DSFA!N139,Risikoberechnung!$H$2:$I$6,2,FALSE))</f>
        <v/>
      </c>
      <c r="F137" s="95" t="str">
        <f>IF(ISNA(VLOOKUP(DSFA!O139,Risikoberechnung!$H$2:$I$6,2,FALSE)),"",VLOOKUP(DSFA!O139,Risikoberechnung!$H$2:$I$6,2,FALSE))</f>
        <v/>
      </c>
      <c r="G137" s="93" t="str">
        <f>DSFA!R139</f>
        <v>x</v>
      </c>
    </row>
    <row r="138" spans="1:7" x14ac:dyDescent="0.25">
      <c r="A138" s="28">
        <f>DSFA!A140</f>
        <v>135</v>
      </c>
      <c r="B138" s="94" t="str">
        <f>IF(ISNA(VLOOKUP(DSFA!G140,Risikoberechnung!$H$2:$I$5,2,FALSE)),"",VLOOKUP(DSFA!G140,Risikoberechnung!$H$2:$I$5,2,FALSE))</f>
        <v/>
      </c>
      <c r="C138" s="95" t="str">
        <f>IF(ISNA(VLOOKUP(DSFA!H140,Risikoberechnung!$H$2:$I$6,2,FALSE)),"0",VLOOKUP(DSFA!H140,Risikoberechnung!$H$2:$I$6,2,FALSE))</f>
        <v>0</v>
      </c>
      <c r="D138" s="93" t="str">
        <f>DSFA!K140</f>
        <v>x</v>
      </c>
      <c r="E138" s="94" t="str">
        <f>IF(ISNA(VLOOKUP(DSFA!N140,Risikoberechnung!$H$2:$I$6,2,FALSE)),"",VLOOKUP(DSFA!N140,Risikoberechnung!$H$2:$I$6,2,FALSE))</f>
        <v/>
      </c>
      <c r="F138" s="95" t="str">
        <f>IF(ISNA(VLOOKUP(DSFA!O140,Risikoberechnung!$H$2:$I$6,2,FALSE)),"",VLOOKUP(DSFA!O140,Risikoberechnung!$H$2:$I$6,2,FALSE))</f>
        <v/>
      </c>
      <c r="G138" s="93" t="str">
        <f>DSFA!R140</f>
        <v>x</v>
      </c>
    </row>
    <row r="139" spans="1:7" x14ac:dyDescent="0.25">
      <c r="A139" s="28">
        <f>DSFA!A141</f>
        <v>136</v>
      </c>
      <c r="B139" s="94" t="str">
        <f>IF(ISNA(VLOOKUP(DSFA!G141,Risikoberechnung!$H$2:$I$5,2,FALSE)),"",VLOOKUP(DSFA!G141,Risikoberechnung!$H$2:$I$5,2,FALSE))</f>
        <v/>
      </c>
      <c r="C139" s="95" t="str">
        <f>IF(ISNA(VLOOKUP(DSFA!H141,Risikoberechnung!$H$2:$I$6,2,FALSE)),"0",VLOOKUP(DSFA!H141,Risikoberechnung!$H$2:$I$6,2,FALSE))</f>
        <v>0</v>
      </c>
      <c r="D139" s="93" t="str">
        <f>DSFA!K141</f>
        <v>x</v>
      </c>
      <c r="E139" s="94" t="str">
        <f>IF(ISNA(VLOOKUP(DSFA!N141,Risikoberechnung!$H$2:$I$6,2,FALSE)),"",VLOOKUP(DSFA!N141,Risikoberechnung!$H$2:$I$6,2,FALSE))</f>
        <v/>
      </c>
      <c r="F139" s="95" t="str">
        <f>IF(ISNA(VLOOKUP(DSFA!O141,Risikoberechnung!$H$2:$I$6,2,FALSE)),"",VLOOKUP(DSFA!O141,Risikoberechnung!$H$2:$I$6,2,FALSE))</f>
        <v/>
      </c>
      <c r="G139" s="93" t="str">
        <f>DSFA!R141</f>
        <v>x</v>
      </c>
    </row>
    <row r="140" spans="1:7" x14ac:dyDescent="0.25">
      <c r="A140" s="29">
        <f>DSFA!A142</f>
        <v>137</v>
      </c>
      <c r="B140" s="96" t="str">
        <f>IF(ISNA(VLOOKUP(DSFA!G142,Risikoberechnung!$H$2:$I$5,2,FALSE)),"",VLOOKUP(DSFA!G142,Risikoberechnung!$H$2:$I$5,2,FALSE))</f>
        <v/>
      </c>
      <c r="C140" s="97" t="str">
        <f>IF(ISNA(VLOOKUP(DSFA!H142,Risikoberechnung!$H$2:$I$6,2,FALSE)),"0",VLOOKUP(DSFA!H142,Risikoberechnung!$H$2:$I$6,2,FALSE))</f>
        <v>0</v>
      </c>
      <c r="D140" s="98" t="str">
        <f>DSFA!K142</f>
        <v>x</v>
      </c>
      <c r="E140" s="96" t="str">
        <f>IF(ISNA(VLOOKUP(DSFA!N142,Risikoberechnung!$H$2:$I$6,2,FALSE)),"",VLOOKUP(DSFA!N142,Risikoberechnung!$H$2:$I$6,2,FALSE))</f>
        <v/>
      </c>
      <c r="F140" s="97" t="str">
        <f>IF(ISNA(VLOOKUP(DSFA!O142,Risikoberechnung!$H$2:$I$6,2,FALSE)),"",VLOOKUP(DSFA!O142,Risikoberechnung!$H$2:$I$6,2,FALSE))</f>
        <v/>
      </c>
      <c r="G140" s="98" t="str">
        <f>DSFA!R142</f>
        <v>x</v>
      </c>
    </row>
  </sheetData>
  <mergeCells count="90">
    <mergeCell ref="U30:U32"/>
    <mergeCell ref="V30:V32"/>
    <mergeCell ref="W30:W32"/>
    <mergeCell ref="K33:N33"/>
    <mergeCell ref="T33:W33"/>
    <mergeCell ref="K30:K32"/>
    <mergeCell ref="L30:L32"/>
    <mergeCell ref="M30:M32"/>
    <mergeCell ref="N30:N32"/>
    <mergeCell ref="T30:T32"/>
    <mergeCell ref="U24:U26"/>
    <mergeCell ref="V24:V26"/>
    <mergeCell ref="W24:W26"/>
    <mergeCell ref="J27:J29"/>
    <mergeCell ref="K27:K29"/>
    <mergeCell ref="L27:L29"/>
    <mergeCell ref="M27:M29"/>
    <mergeCell ref="N27:N29"/>
    <mergeCell ref="S27:S29"/>
    <mergeCell ref="T27:T29"/>
    <mergeCell ref="U27:U29"/>
    <mergeCell ref="V27:V29"/>
    <mergeCell ref="W27:W29"/>
    <mergeCell ref="L24:L26"/>
    <mergeCell ref="M24:M26"/>
    <mergeCell ref="N24:N26"/>
    <mergeCell ref="S24:S26"/>
    <mergeCell ref="T24:T26"/>
    <mergeCell ref="J20:N20"/>
    <mergeCell ref="S20:W20"/>
    <mergeCell ref="I21:I29"/>
    <mergeCell ref="J21:J23"/>
    <mergeCell ref="K21:K23"/>
    <mergeCell ref="L21:L23"/>
    <mergeCell ref="M21:M23"/>
    <mergeCell ref="N21:N23"/>
    <mergeCell ref="R21:R29"/>
    <mergeCell ref="S21:S23"/>
    <mergeCell ref="T21:T23"/>
    <mergeCell ref="U21:U23"/>
    <mergeCell ref="V21:V23"/>
    <mergeCell ref="W21:W23"/>
    <mergeCell ref="J24:J26"/>
    <mergeCell ref="K24:K26"/>
    <mergeCell ref="S3:W3"/>
    <mergeCell ref="R4:R12"/>
    <mergeCell ref="T4:T6"/>
    <mergeCell ref="U4:U6"/>
    <mergeCell ref="V4:V6"/>
    <mergeCell ref="W4:W6"/>
    <mergeCell ref="T7:T9"/>
    <mergeCell ref="U7:U9"/>
    <mergeCell ref="V7:V9"/>
    <mergeCell ref="W7:W9"/>
    <mergeCell ref="T10:T12"/>
    <mergeCell ref="U10:U12"/>
    <mergeCell ref="V10:V12"/>
    <mergeCell ref="W10:W12"/>
    <mergeCell ref="K16:N16"/>
    <mergeCell ref="N4:N6"/>
    <mergeCell ref="N7:N9"/>
    <mergeCell ref="N10:N12"/>
    <mergeCell ref="N13:N15"/>
    <mergeCell ref="K13:K15"/>
    <mergeCell ref="L13:L15"/>
    <mergeCell ref="M13:M15"/>
    <mergeCell ref="K10:K12"/>
    <mergeCell ref="L10:L12"/>
    <mergeCell ref="M10:M12"/>
    <mergeCell ref="K4:K6"/>
    <mergeCell ref="L4:L6"/>
    <mergeCell ref="U13:U15"/>
    <mergeCell ref="V13:V15"/>
    <mergeCell ref="W13:W15"/>
    <mergeCell ref="T16:W16"/>
    <mergeCell ref="S10:S12"/>
    <mergeCell ref="B2:D2"/>
    <mergeCell ref="E2:G2"/>
    <mergeCell ref="J4:J6"/>
    <mergeCell ref="J7:J9"/>
    <mergeCell ref="T13:T15"/>
    <mergeCell ref="S4:S6"/>
    <mergeCell ref="S7:S9"/>
    <mergeCell ref="J10:J12"/>
    <mergeCell ref="I4:I12"/>
    <mergeCell ref="J3:N3"/>
    <mergeCell ref="M4:M6"/>
    <mergeCell ref="K7:K9"/>
    <mergeCell ref="L7:L9"/>
    <mergeCell ref="M7:M9"/>
  </mergeCells>
  <pageMargins left="0.70866141732283472" right="0.70866141732283472" top="0.78740157480314965" bottom="0.78740157480314965" header="0.31496062992125984" footer="0.31496062992125984"/>
  <pageSetup paperSize="9" scale="98"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H6" sqref="H6"/>
    </sheetView>
  </sheetViews>
  <sheetFormatPr baseColWidth="10" defaultRowHeight="15" x14ac:dyDescent="0.25"/>
  <cols>
    <col min="1" max="1" width="5.28515625" customWidth="1"/>
    <col min="2" max="2" width="25.42578125" bestFit="1" customWidth="1"/>
    <col min="3" max="6" width="13.42578125" customWidth="1"/>
    <col min="7" max="7" width="22.140625" customWidth="1"/>
    <col min="8" max="8" width="5.28515625" customWidth="1"/>
    <col min="9" max="9" width="5.28515625" style="33" customWidth="1"/>
    <col min="10" max="10" width="15.42578125" bestFit="1" customWidth="1"/>
    <col min="11" max="11" width="12.85546875" bestFit="1" customWidth="1"/>
    <col min="12" max="12" width="13.42578125" customWidth="1"/>
    <col min="13" max="13" width="13.85546875" customWidth="1"/>
    <col min="14" max="14" width="13.42578125" customWidth="1"/>
  </cols>
  <sheetData>
    <row r="1" spans="1:13" ht="21" customHeight="1" x14ac:dyDescent="0.3">
      <c r="A1" s="68"/>
      <c r="B1" s="188" t="str">
        <f>DSFA!G2</f>
        <v>Riskoanalyse VOR Maßnahmenfestlegung</v>
      </c>
      <c r="C1" s="189" t="s">
        <v>9</v>
      </c>
      <c r="D1" s="189"/>
      <c r="E1" s="189"/>
      <c r="F1" s="189"/>
      <c r="G1" s="55"/>
    </row>
    <row r="2" spans="1:13" ht="14.45" customHeight="1" x14ac:dyDescent="0.3">
      <c r="A2" s="68"/>
      <c r="B2" s="191"/>
      <c r="C2" s="52" t="s">
        <v>203</v>
      </c>
      <c r="D2" s="53" t="s">
        <v>206</v>
      </c>
      <c r="E2" s="53" t="s">
        <v>205</v>
      </c>
      <c r="F2" s="54" t="s">
        <v>207</v>
      </c>
      <c r="G2" s="56"/>
      <c r="J2" s="69"/>
      <c r="K2" s="69"/>
      <c r="L2" s="69"/>
      <c r="M2" s="69"/>
    </row>
    <row r="3" spans="1:13" s="49" customFormat="1" ht="55.7" customHeight="1" x14ac:dyDescent="0.25">
      <c r="A3" s="190" t="s">
        <v>10</v>
      </c>
      <c r="B3" s="33" t="s">
        <v>205</v>
      </c>
      <c r="C3" s="63">
        <f>SUMIF(DSFA!$J$6:$J$142,CONCATENATE($C$2,B3),DSFA!$V$6:$V$142)</f>
        <v>0</v>
      </c>
      <c r="D3" s="64">
        <f>SUMIF(DSFA!$J$6:$J$142,CONCATENATE($D$2,B3),DSFA!$V$6:$V$142)</f>
        <v>0</v>
      </c>
      <c r="E3" s="103">
        <f>SUMIF(DSFA!$J$6:$J$142,CONCATENATE($E$2,B3),DSFA!$V$6:$V$142)</f>
        <v>0</v>
      </c>
      <c r="F3" s="103">
        <f>SUMIF(DSFA!$J$6:$J$142,CONCATENATE($F$2,B3),DSFA!$V$6:$V$142)</f>
        <v>0</v>
      </c>
      <c r="G3" s="51"/>
      <c r="I3" s="69"/>
      <c r="K3" s="33"/>
      <c r="L3" s="33"/>
      <c r="M3" s="33"/>
    </row>
    <row r="4" spans="1:13" s="49" customFormat="1" ht="55.7" customHeight="1" x14ac:dyDescent="0.25">
      <c r="A4" s="190"/>
      <c r="B4" s="33" t="s">
        <v>204</v>
      </c>
      <c r="C4" s="101">
        <f>SUMIF(DSFA!$J$6:$J$142,CONCATENATE($C$2,B4),DSFA!$V$6:$V$142)</f>
        <v>0</v>
      </c>
      <c r="D4" s="65">
        <f>SUMIF(DSFA!$J$6:$J$142,CONCATENATE($D$2,B4),DSFA!$V$6:$V$142)</f>
        <v>0</v>
      </c>
      <c r="E4" s="104">
        <f>SUMIF(DSFA!$J$6:$J$142,CONCATENATE($E$2,B4),DSFA!$V$6:$V$142)</f>
        <v>0</v>
      </c>
      <c r="F4" s="105">
        <f>SUMIF(DSFA!$J$6:$J$142,CONCATENATE($F$2,B4),DSFA!$V$6:$V$142)</f>
        <v>0</v>
      </c>
      <c r="G4" s="51"/>
      <c r="I4" s="69"/>
      <c r="K4" s="33"/>
      <c r="L4" s="33"/>
      <c r="M4" s="33"/>
    </row>
    <row r="5" spans="1:13" s="49" customFormat="1" ht="55.7" customHeight="1" x14ac:dyDescent="0.25">
      <c r="A5" s="190"/>
      <c r="B5" s="33" t="s">
        <v>203</v>
      </c>
      <c r="C5" s="102">
        <f>SUMIF(DSFA!$J$6:$J$142,CONCATENATE($C$2,B5),DSFA!$V$6:$V$142)</f>
        <v>0</v>
      </c>
      <c r="D5" s="101">
        <f>SUMIF(DSFA!$J$6:$J$142,CONCATENATE($D$2,B5),DSFA!$V$6:$V$142)</f>
        <v>0</v>
      </c>
      <c r="E5" s="66">
        <f>SUMIF(DSFA!$J$6:$J$142,CONCATENATE($E$2,B5),DSFA!$V$6:$V$142)</f>
        <v>0</v>
      </c>
      <c r="F5" s="104">
        <f>SUMIF(DSFA!$J$6:$J$142,CONCATENATE($F$2,B5),DSFA!$V$6:$V$142)</f>
        <v>0</v>
      </c>
      <c r="G5" s="51"/>
      <c r="I5" s="69"/>
      <c r="K5" s="33"/>
      <c r="L5" s="33"/>
      <c r="M5" s="33"/>
    </row>
    <row r="7" spans="1:13" ht="22.35" customHeight="1" x14ac:dyDescent="0.3"/>
    <row r="8" spans="1:13" ht="17.25" x14ac:dyDescent="0.3">
      <c r="A8" s="188" t="str">
        <f>DSFA!N2</f>
        <v>Riskoanalyse NACH Maßnahmenfestlegung</v>
      </c>
      <c r="B8" s="188"/>
      <c r="C8" s="189" t="s">
        <v>9</v>
      </c>
      <c r="D8" s="189"/>
      <c r="E8" s="189"/>
      <c r="F8" s="189"/>
    </row>
    <row r="9" spans="1:13" x14ac:dyDescent="0.25">
      <c r="A9" s="188"/>
      <c r="B9" s="188"/>
      <c r="C9" s="52" t="s">
        <v>203</v>
      </c>
      <c r="D9" s="53" t="s">
        <v>206</v>
      </c>
      <c r="E9" s="53" t="s">
        <v>205</v>
      </c>
      <c r="F9" s="54" t="s">
        <v>207</v>
      </c>
    </row>
    <row r="10" spans="1:13" ht="55.7" customHeight="1" x14ac:dyDescent="0.25">
      <c r="A10" s="190" t="s">
        <v>10</v>
      </c>
      <c r="B10" s="33" t="s">
        <v>205</v>
      </c>
      <c r="C10" s="63">
        <f>SUMIF(DSFA!$Q$6:$Q$142,CONCATENATE($C$9,B10),DSFA!$V$6:$V$142)</f>
        <v>0</v>
      </c>
      <c r="D10" s="64">
        <f>SUMIF(DSFA!$Q$6:$Q$142,CONCATENATE($D$9,B10),DSFA!$V$6:$V$142)</f>
        <v>0</v>
      </c>
      <c r="E10" s="103">
        <f>SUMIF(DSFA!$Q$6:$Q$142,CONCATENATE($E$9,B10),DSFA!$V$6:$V$142)</f>
        <v>0</v>
      </c>
      <c r="F10" s="103">
        <f>SUMIF(DSFA!$Q$6:$Q$142,CONCATENATE($F$9,B10),DSFA!$V$6:$V$142)</f>
        <v>0</v>
      </c>
    </row>
    <row r="11" spans="1:13" ht="55.7" customHeight="1" x14ac:dyDescent="0.25">
      <c r="A11" s="190"/>
      <c r="B11" s="33" t="s">
        <v>204</v>
      </c>
      <c r="C11" s="101">
        <f>SUMIF(DSFA!$Q$6:$Q$142,CONCATENATE($C$9,B11),DSFA!$V$6:$V$142)</f>
        <v>0</v>
      </c>
      <c r="D11" s="65">
        <f>SUMIF(DSFA!$Q$6:$Q$142,CONCATENATE($D$9,B11),DSFA!$V$6:$V$142)</f>
        <v>0</v>
      </c>
      <c r="E11" s="104">
        <f>SUMIF(DSFA!$Q$6:$Q$142,CONCATENATE($E$9,B11),DSFA!$V$6:$V$142)</f>
        <v>0</v>
      </c>
      <c r="F11" s="105">
        <f>SUMIF(DSFA!$Q$6:$Q$142,CONCATENATE($F$9,B11),DSFA!$V$6:$V$142)</f>
        <v>0</v>
      </c>
    </row>
    <row r="12" spans="1:13" ht="55.7" customHeight="1" x14ac:dyDescent="0.25">
      <c r="A12" s="190"/>
      <c r="B12" s="33" t="s">
        <v>203</v>
      </c>
      <c r="C12" s="102">
        <f>SUMIF(DSFA!$Q$6:$Q$142,CONCATENATE($C$9,B12),DSFA!$V$6:$V$142)</f>
        <v>0</v>
      </c>
      <c r="D12" s="101">
        <f>SUMIF(DSFA!$Q$6:$Q$142,CONCATENATE($D$9,B12),DSFA!$V$6:$V$142)</f>
        <v>0</v>
      </c>
      <c r="E12" s="66">
        <f>SUMIF(DSFA!$Q$6:$Q$142,CONCATENATE($E$9,B12),DSFA!$V$6:$V$142)</f>
        <v>0</v>
      </c>
      <c r="F12" s="104">
        <f>SUMIF(DSFA!$Q$6:$Q$142,CONCATENATE($F$9,B12),DSFA!$V$6:$V$142)</f>
        <v>0</v>
      </c>
    </row>
    <row r="15" spans="1:13" ht="17.25" x14ac:dyDescent="0.3">
      <c r="A15" s="188" t="s">
        <v>197</v>
      </c>
      <c r="B15" s="188"/>
      <c r="C15" s="189" t="s">
        <v>9</v>
      </c>
      <c r="D15" s="189"/>
      <c r="E15" s="189"/>
      <c r="F15" s="189"/>
    </row>
    <row r="16" spans="1:13" x14ac:dyDescent="0.25">
      <c r="A16" s="188"/>
      <c r="B16" s="188"/>
      <c r="C16" s="52" t="s">
        <v>203</v>
      </c>
      <c r="D16" s="53" t="s">
        <v>206</v>
      </c>
      <c r="E16" s="53" t="s">
        <v>205</v>
      </c>
      <c r="F16" s="54" t="s">
        <v>207</v>
      </c>
    </row>
    <row r="17" spans="1:6" ht="55.7" customHeight="1" x14ac:dyDescent="0.25">
      <c r="A17" s="190" t="s">
        <v>10</v>
      </c>
      <c r="B17" s="33" t="s">
        <v>205</v>
      </c>
      <c r="C17" s="63">
        <f t="shared" ref="C17:F19" si="0">C10-C3</f>
        <v>0</v>
      </c>
      <c r="D17" s="63">
        <f t="shared" si="0"/>
        <v>0</v>
      </c>
      <c r="E17" s="63">
        <f t="shared" si="0"/>
        <v>0</v>
      </c>
      <c r="F17" s="63">
        <f t="shared" si="0"/>
        <v>0</v>
      </c>
    </row>
    <row r="18" spans="1:6" ht="55.7" customHeight="1" x14ac:dyDescent="0.25">
      <c r="A18" s="190"/>
      <c r="B18" s="33" t="s">
        <v>204</v>
      </c>
      <c r="C18" s="63">
        <f t="shared" si="0"/>
        <v>0</v>
      </c>
      <c r="D18" s="63">
        <f t="shared" si="0"/>
        <v>0</v>
      </c>
      <c r="E18" s="63">
        <f t="shared" si="0"/>
        <v>0</v>
      </c>
      <c r="F18" s="63">
        <f t="shared" si="0"/>
        <v>0</v>
      </c>
    </row>
    <row r="19" spans="1:6" ht="55.7" customHeight="1" x14ac:dyDescent="0.25">
      <c r="A19" s="190"/>
      <c r="B19" s="33" t="s">
        <v>203</v>
      </c>
      <c r="C19" s="63">
        <f t="shared" si="0"/>
        <v>0</v>
      </c>
      <c r="D19" s="63">
        <f t="shared" si="0"/>
        <v>0</v>
      </c>
      <c r="E19" s="63">
        <f t="shared" si="0"/>
        <v>0</v>
      </c>
      <c r="F19" s="63">
        <f t="shared" si="0"/>
        <v>0</v>
      </c>
    </row>
  </sheetData>
  <sortState ref="L3:L6">
    <sortCondition ref="L3"/>
  </sortState>
  <mergeCells count="9">
    <mergeCell ref="A15:B16"/>
    <mergeCell ref="C15:F15"/>
    <mergeCell ref="A17:A19"/>
    <mergeCell ref="C1:F1"/>
    <mergeCell ref="A8:B9"/>
    <mergeCell ref="C8:F8"/>
    <mergeCell ref="A3:A5"/>
    <mergeCell ref="A10:A12"/>
    <mergeCell ref="B1:B2"/>
  </mergeCells>
  <conditionalFormatting sqref="C17:F19">
    <cfRule type="colorScale" priority="34">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
  <sheetViews>
    <sheetView zoomScale="107" zoomScaleNormal="107" workbookViewId="0">
      <selection activeCell="A25" sqref="A25"/>
    </sheetView>
  </sheetViews>
  <sheetFormatPr baseColWidth="10" defaultRowHeight="15" x14ac:dyDescent="0.25"/>
  <cols>
    <col min="1" max="1" width="37.28515625" customWidth="1"/>
    <col min="2" max="2" width="60.28515625" customWidth="1"/>
    <col min="3" max="3" width="29.28515625" bestFit="1" customWidth="1"/>
    <col min="4" max="4" width="27.140625" customWidth="1"/>
    <col min="5" max="5" width="30.140625" customWidth="1"/>
  </cols>
  <sheetData>
    <row r="2" spans="1:2" x14ac:dyDescent="0.25">
      <c r="A2" s="23" t="s">
        <v>9</v>
      </c>
      <c r="B2" s="23" t="s">
        <v>20</v>
      </c>
    </row>
    <row r="3" spans="1:2" ht="75" x14ac:dyDescent="0.25">
      <c r="A3" s="79" t="s">
        <v>203</v>
      </c>
      <c r="B3" s="80" t="s">
        <v>210</v>
      </c>
    </row>
    <row r="4" spans="1:2" ht="90" x14ac:dyDescent="0.25">
      <c r="A4" s="79" t="s">
        <v>206</v>
      </c>
      <c r="B4" s="80" t="s">
        <v>209</v>
      </c>
    </row>
    <row r="5" spans="1:2" ht="75" x14ac:dyDescent="0.25">
      <c r="A5" s="81" t="s">
        <v>205</v>
      </c>
      <c r="B5" s="80" t="s">
        <v>208</v>
      </c>
    </row>
    <row r="6" spans="1:2" ht="60" x14ac:dyDescent="0.25">
      <c r="A6" s="79" t="s">
        <v>207</v>
      </c>
      <c r="B6" s="80" t="s">
        <v>32</v>
      </c>
    </row>
    <row r="9" spans="1:2" ht="14.45" x14ac:dyDescent="0.3">
      <c r="A9" s="23" t="s">
        <v>10</v>
      </c>
      <c r="B9" s="23"/>
    </row>
    <row r="10" spans="1:2" ht="14.45" x14ac:dyDescent="0.3">
      <c r="A10" s="82" t="s">
        <v>203</v>
      </c>
    </row>
    <row r="11" spans="1:2" ht="14.45" x14ac:dyDescent="0.3">
      <c r="A11" s="82" t="s">
        <v>204</v>
      </c>
    </row>
    <row r="12" spans="1:2" ht="14.45" x14ac:dyDescent="0.3">
      <c r="A12" s="83" t="s">
        <v>205</v>
      </c>
    </row>
    <row r="14" spans="1:2" ht="14.45" x14ac:dyDescent="0.3">
      <c r="B14" s="37"/>
    </row>
    <row r="15" spans="1:2" ht="14.45" x14ac:dyDescent="0.3">
      <c r="A15" s="23" t="s">
        <v>4</v>
      </c>
    </row>
    <row r="16" spans="1:2" ht="14.45" x14ac:dyDescent="0.3">
      <c r="A16" t="s">
        <v>23</v>
      </c>
    </row>
    <row r="17" spans="1:5" x14ac:dyDescent="0.25">
      <c r="A17" t="s">
        <v>24</v>
      </c>
    </row>
    <row r="18" spans="1:5" x14ac:dyDescent="0.25">
      <c r="A18" t="s">
        <v>19</v>
      </c>
    </row>
    <row r="20" spans="1:5" ht="14.45" x14ac:dyDescent="0.3">
      <c r="A20" s="23" t="s">
        <v>25</v>
      </c>
    </row>
    <row r="21" spans="1:5" x14ac:dyDescent="0.25">
      <c r="A21" t="s">
        <v>26</v>
      </c>
    </row>
    <row r="22" spans="1:5" x14ac:dyDescent="0.25">
      <c r="A22" t="s">
        <v>27</v>
      </c>
    </row>
    <row r="23" spans="1:5" x14ac:dyDescent="0.25">
      <c r="A23" t="s">
        <v>28</v>
      </c>
    </row>
    <row r="24" spans="1:5" x14ac:dyDescent="0.25">
      <c r="A24" t="s">
        <v>29</v>
      </c>
    </row>
    <row r="27" spans="1:5" x14ac:dyDescent="0.25">
      <c r="A27" s="23" t="s">
        <v>33</v>
      </c>
    </row>
    <row r="28" spans="1:5" x14ac:dyDescent="0.25">
      <c r="A28" s="24" t="s">
        <v>34</v>
      </c>
      <c r="B28" s="21" t="s">
        <v>35</v>
      </c>
    </row>
    <row r="29" spans="1:5" x14ac:dyDescent="0.25">
      <c r="A29" t="s">
        <v>203</v>
      </c>
      <c r="B29" t="s">
        <v>203</v>
      </c>
      <c r="C29">
        <v>1</v>
      </c>
      <c r="D29" t="str">
        <f>CONCATENATE("""",A29,B29,"""",";",C29,";")</f>
        <v>"NiedrigNiedrig";1;</v>
      </c>
      <c r="E29" t="str">
        <f>CONCATENATE(D29,D30,D31,)</f>
        <v>"NiedrigNiedrig";1;"NiedrigMittel";2;"NiedrigHoch";3;</v>
      </c>
    </row>
    <row r="30" spans="1:5" x14ac:dyDescent="0.25">
      <c r="A30" t="s">
        <v>203</v>
      </c>
      <c r="B30" t="s">
        <v>204</v>
      </c>
      <c r="C30">
        <v>2</v>
      </c>
      <c r="D30" t="str">
        <f>CONCATENATE("""",A30,B30,"""",";",C30,";")</f>
        <v>"NiedrigMittel";2;</v>
      </c>
    </row>
    <row r="31" spans="1:5" x14ac:dyDescent="0.25">
      <c r="A31" t="s">
        <v>203</v>
      </c>
      <c r="B31" t="s">
        <v>205</v>
      </c>
      <c r="C31">
        <v>3</v>
      </c>
      <c r="D31" t="str">
        <f t="shared" ref="D31" si="0">CONCATENATE("""",A31,B31,"""",";",C31,";")</f>
        <v>"NiedrigHoch";3;</v>
      </c>
    </row>
    <row r="33" spans="1:5" x14ac:dyDescent="0.25">
      <c r="A33" t="s">
        <v>206</v>
      </c>
      <c r="B33" t="s">
        <v>203</v>
      </c>
      <c r="C33">
        <v>2</v>
      </c>
      <c r="D33" t="str">
        <f>CONCATENATE("""",A33,B33,"""",";",C33,";")</f>
        <v>"NormalNiedrig";2;</v>
      </c>
      <c r="E33" t="str">
        <f>CONCATENATE(D33,D34,D35,)</f>
        <v>"NormalNiedrig";2;"NormalMittel";3;"NormalHoch";4;</v>
      </c>
    </row>
    <row r="34" spans="1:5" x14ac:dyDescent="0.25">
      <c r="A34" t="s">
        <v>206</v>
      </c>
      <c r="B34" t="s">
        <v>204</v>
      </c>
      <c r="C34">
        <v>3</v>
      </c>
      <c r="D34" t="str">
        <f t="shared" ref="D34:D35" si="1">CONCATENATE("""",A34,B34,"""",";",C34,";")</f>
        <v>"NormalMittel";3;</v>
      </c>
    </row>
    <row r="35" spans="1:5" x14ac:dyDescent="0.25">
      <c r="A35" t="s">
        <v>206</v>
      </c>
      <c r="B35" t="s">
        <v>205</v>
      </c>
      <c r="C35">
        <v>4</v>
      </c>
      <c r="D35" t="str">
        <f t="shared" si="1"/>
        <v>"NormalHoch";4;</v>
      </c>
    </row>
    <row r="37" spans="1:5" x14ac:dyDescent="0.25">
      <c r="A37" t="s">
        <v>205</v>
      </c>
      <c r="B37" t="s">
        <v>203</v>
      </c>
      <c r="C37">
        <v>4</v>
      </c>
      <c r="D37" t="str">
        <f>CONCATENATE("""",A37,B37,"""",";",C37,";")</f>
        <v>"HochNiedrig";4;</v>
      </c>
      <c r="E37" t="str">
        <f>CONCATENATE(D37,D38,D39,)</f>
        <v>"HochNiedrig";4;"HochMittel";5;"HochHoch";6;</v>
      </c>
    </row>
    <row r="38" spans="1:5" x14ac:dyDescent="0.25">
      <c r="A38" t="s">
        <v>205</v>
      </c>
      <c r="B38" t="s">
        <v>204</v>
      </c>
      <c r="C38">
        <v>5</v>
      </c>
      <c r="D38" t="str">
        <f t="shared" ref="D38:D39" si="2">CONCATENATE("""",A38,B38,"""",";",C38,";")</f>
        <v>"HochMittel";5;</v>
      </c>
    </row>
    <row r="39" spans="1:5" x14ac:dyDescent="0.25">
      <c r="A39" t="s">
        <v>205</v>
      </c>
      <c r="B39" t="s">
        <v>205</v>
      </c>
      <c r="C39">
        <v>6</v>
      </c>
      <c r="D39" t="str">
        <f t="shared" si="2"/>
        <v>"HochHoch";6;</v>
      </c>
    </row>
    <row r="41" spans="1:5" x14ac:dyDescent="0.25">
      <c r="A41" t="s">
        <v>207</v>
      </c>
      <c r="B41" t="s">
        <v>203</v>
      </c>
      <c r="C41">
        <v>5</v>
      </c>
      <c r="D41" t="str">
        <f>CONCATENATE("""",A41,B41,"""",";",C41,";")</f>
        <v>"Sehr hochNiedrig";5;</v>
      </c>
      <c r="E41" t="str">
        <f>CONCATENATE(D41,D42,D43,)</f>
        <v>"Sehr hochNiedrig";5;"Sehr hochMittel";6;"Sehr hochHoch";6;</v>
      </c>
    </row>
    <row r="42" spans="1:5" x14ac:dyDescent="0.25">
      <c r="A42" t="s">
        <v>207</v>
      </c>
      <c r="B42" t="s">
        <v>204</v>
      </c>
      <c r="C42">
        <v>6</v>
      </c>
      <c r="D42" t="str">
        <f t="shared" ref="D42:D43" si="3">CONCATENATE("""",A42,B42,"""",";",C42,";")</f>
        <v>"Sehr hochMittel";6;</v>
      </c>
    </row>
    <row r="43" spans="1:5" x14ac:dyDescent="0.25">
      <c r="A43" t="s">
        <v>207</v>
      </c>
      <c r="B43" t="s">
        <v>205</v>
      </c>
      <c r="C43">
        <v>6</v>
      </c>
      <c r="D43" t="str">
        <f t="shared" si="3"/>
        <v>"Sehr hochHoch";6;</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14" sqref="A14"/>
    </sheetView>
  </sheetViews>
  <sheetFormatPr baseColWidth="10" defaultRowHeight="15" x14ac:dyDescent="0.25"/>
  <cols>
    <col min="1" max="1" width="89" bestFit="1" customWidth="1"/>
    <col min="2" max="2" width="16" customWidth="1"/>
  </cols>
  <sheetData>
    <row r="1" spans="1:1" ht="14.45" x14ac:dyDescent="0.3">
      <c r="A1" s="23" t="s">
        <v>6</v>
      </c>
    </row>
    <row r="2" spans="1:1" x14ac:dyDescent="0.25">
      <c r="A2" s="38" t="s">
        <v>159</v>
      </c>
    </row>
    <row r="3" spans="1:1" ht="14.45" x14ac:dyDescent="0.3">
      <c r="A3" t="s">
        <v>45</v>
      </c>
    </row>
    <row r="4" spans="1:1" ht="14.45" x14ac:dyDescent="0.3">
      <c r="A4" t="s">
        <v>46</v>
      </c>
    </row>
    <row r="5" spans="1:1" ht="14.45" x14ac:dyDescent="0.3">
      <c r="A5" t="s">
        <v>47</v>
      </c>
    </row>
    <row r="6" spans="1:1" x14ac:dyDescent="0.25">
      <c r="A6" t="s">
        <v>48</v>
      </c>
    </row>
    <row r="7" spans="1:1" x14ac:dyDescent="0.25">
      <c r="A7" t="s">
        <v>49</v>
      </c>
    </row>
    <row r="8" spans="1:1" x14ac:dyDescent="0.25">
      <c r="A8" t="s">
        <v>50</v>
      </c>
    </row>
    <row r="9" spans="1:1" x14ac:dyDescent="0.25">
      <c r="A9" t="s">
        <v>51</v>
      </c>
    </row>
    <row r="10" spans="1:1" ht="14.45" x14ac:dyDescent="0.3">
      <c r="A10" t="s">
        <v>52</v>
      </c>
    </row>
    <row r="11" spans="1:1" x14ac:dyDescent="0.25">
      <c r="A11" t="s">
        <v>53</v>
      </c>
    </row>
    <row r="12" spans="1:1" x14ac:dyDescent="0.25">
      <c r="A12" t="s">
        <v>54</v>
      </c>
    </row>
    <row r="13" spans="1:1" x14ac:dyDescent="0.25">
      <c r="A13" t="s">
        <v>300</v>
      </c>
    </row>
    <row r="14" spans="1:1" ht="14.45" x14ac:dyDescent="0.3">
      <c r="A14" t="s">
        <v>55</v>
      </c>
    </row>
    <row r="15" spans="1:1" ht="14.45" x14ac:dyDescent="0.3">
      <c r="A15" t="s">
        <v>56</v>
      </c>
    </row>
    <row r="16" spans="1:1" ht="14.45" x14ac:dyDescent="0.3">
      <c r="A16" t="s">
        <v>57</v>
      </c>
    </row>
    <row r="17" spans="1:1" x14ac:dyDescent="0.25">
      <c r="A17" t="s">
        <v>270</v>
      </c>
    </row>
    <row r="18" spans="1:1" x14ac:dyDescent="0.25">
      <c r="A18" t="s">
        <v>148</v>
      </c>
    </row>
    <row r="19" spans="1:1" ht="14.45" x14ac:dyDescent="0.3">
      <c r="A19" t="s">
        <v>58</v>
      </c>
    </row>
    <row r="20" spans="1:1" x14ac:dyDescent="0.25">
      <c r="A20" t="s">
        <v>59</v>
      </c>
    </row>
    <row r="21" spans="1:1" x14ac:dyDescent="0.25">
      <c r="A21" t="s">
        <v>60</v>
      </c>
    </row>
    <row r="22" spans="1:1" x14ac:dyDescent="0.25">
      <c r="A22" t="s">
        <v>61</v>
      </c>
    </row>
    <row r="23" spans="1:1" ht="14.45" x14ac:dyDescent="0.3">
      <c r="A23" t="s">
        <v>62</v>
      </c>
    </row>
    <row r="24" spans="1:1" ht="14.45" x14ac:dyDescent="0.3">
      <c r="A24" t="s">
        <v>63</v>
      </c>
    </row>
    <row r="25" spans="1:1" ht="14.45" x14ac:dyDescent="0.3">
      <c r="A25" t="s">
        <v>64</v>
      </c>
    </row>
    <row r="26" spans="1:1" ht="14.45" x14ac:dyDescent="0.3">
      <c r="A26" t="s">
        <v>65</v>
      </c>
    </row>
    <row r="27" spans="1:1" x14ac:dyDescent="0.25">
      <c r="A27" t="s">
        <v>66</v>
      </c>
    </row>
    <row r="28" spans="1:1" ht="14.45" x14ac:dyDescent="0.3">
      <c r="A28" t="s">
        <v>67</v>
      </c>
    </row>
    <row r="29" spans="1:1" ht="14.45" x14ac:dyDescent="0.3">
      <c r="A29" t="s">
        <v>68</v>
      </c>
    </row>
    <row r="30" spans="1:1" x14ac:dyDescent="0.25">
      <c r="A30" t="s">
        <v>69</v>
      </c>
    </row>
    <row r="31" spans="1:1" ht="14.45" x14ac:dyDescent="0.3">
      <c r="A31" t="s">
        <v>70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heetViews>
  <sheetFormatPr baseColWidth="10" defaultRowHeight="15" x14ac:dyDescent="0.25"/>
  <cols>
    <col min="1" max="1" width="68.140625" customWidth="1"/>
  </cols>
  <sheetData>
    <row r="1" spans="1:1" ht="14.45" x14ac:dyDescent="0.3">
      <c r="A1" s="23" t="s">
        <v>112</v>
      </c>
    </row>
    <row r="2" spans="1:1" x14ac:dyDescent="0.25">
      <c r="A2" s="38" t="s">
        <v>159</v>
      </c>
    </row>
    <row r="3" spans="1:1" ht="14.45" x14ac:dyDescent="0.3">
      <c r="A3" t="s">
        <v>128</v>
      </c>
    </row>
    <row r="4" spans="1:1" x14ac:dyDescent="0.25">
      <c r="A4" t="s">
        <v>130</v>
      </c>
    </row>
    <row r="5" spans="1:1" ht="14.45" x14ac:dyDescent="0.3">
      <c r="A5" t="s">
        <v>149</v>
      </c>
    </row>
    <row r="6" spans="1:1" ht="14.45" x14ac:dyDescent="0.3">
      <c r="A6" t="s">
        <v>146</v>
      </c>
    </row>
    <row r="7" spans="1:1" x14ac:dyDescent="0.25">
      <c r="A7" t="s">
        <v>123</v>
      </c>
    </row>
    <row r="8" spans="1:1" x14ac:dyDescent="0.25">
      <c r="A8" t="s">
        <v>126</v>
      </c>
    </row>
    <row r="9" spans="1:1" x14ac:dyDescent="0.25">
      <c r="A9" t="s">
        <v>124</v>
      </c>
    </row>
    <row r="10" spans="1:1" x14ac:dyDescent="0.25">
      <c r="A10" t="s">
        <v>125</v>
      </c>
    </row>
    <row r="11" spans="1:1" x14ac:dyDescent="0.25">
      <c r="A11" t="s">
        <v>137</v>
      </c>
    </row>
    <row r="12" spans="1:1" x14ac:dyDescent="0.25">
      <c r="A12" t="s">
        <v>129</v>
      </c>
    </row>
    <row r="13" spans="1:1" ht="14.45" x14ac:dyDescent="0.3">
      <c r="A13" t="s">
        <v>156</v>
      </c>
    </row>
    <row r="14" spans="1:1" x14ac:dyDescent="0.25">
      <c r="A14" t="s">
        <v>113</v>
      </c>
    </row>
    <row r="15" spans="1:1" ht="14.45" x14ac:dyDescent="0.3">
      <c r="A15" t="s">
        <v>154</v>
      </c>
    </row>
    <row r="16" spans="1:1" x14ac:dyDescent="0.25">
      <c r="A16" t="s">
        <v>127</v>
      </c>
    </row>
    <row r="17" spans="1:1" x14ac:dyDescent="0.25">
      <c r="A17" t="s">
        <v>301</v>
      </c>
    </row>
    <row r="18" spans="1:1" x14ac:dyDescent="0.25">
      <c r="A18" t="s">
        <v>303</v>
      </c>
    </row>
    <row r="19" spans="1:1" x14ac:dyDescent="0.25">
      <c r="A19" t="s">
        <v>302</v>
      </c>
    </row>
    <row r="20" spans="1:1" x14ac:dyDescent="0.25">
      <c r="A20" t="s">
        <v>304</v>
      </c>
    </row>
    <row r="21" spans="1:1" x14ac:dyDescent="0.25">
      <c r="A21" t="s">
        <v>143</v>
      </c>
    </row>
    <row r="22" spans="1:1" x14ac:dyDescent="0.25">
      <c r="A22" t="s">
        <v>138</v>
      </c>
    </row>
    <row r="23" spans="1:1" ht="14.45" x14ac:dyDescent="0.3">
      <c r="A23" t="s">
        <v>131</v>
      </c>
    </row>
    <row r="24" spans="1:1" ht="14.45" x14ac:dyDescent="0.3">
      <c r="A24" t="s">
        <v>117</v>
      </c>
    </row>
    <row r="25" spans="1:1" x14ac:dyDescent="0.25">
      <c r="A25" t="s">
        <v>122</v>
      </c>
    </row>
    <row r="26" spans="1:1" x14ac:dyDescent="0.25">
      <c r="A26" t="s">
        <v>148</v>
      </c>
    </row>
    <row r="27" spans="1:1" x14ac:dyDescent="0.25">
      <c r="A27" t="s">
        <v>132</v>
      </c>
    </row>
    <row r="28" spans="1:1" x14ac:dyDescent="0.25">
      <c r="A28" t="s">
        <v>157</v>
      </c>
    </row>
    <row r="29" spans="1:1" ht="14.45" x14ac:dyDescent="0.3">
      <c r="A29" t="s">
        <v>121</v>
      </c>
    </row>
    <row r="30" spans="1:1" ht="14.45" x14ac:dyDescent="0.3">
      <c r="A30" t="s">
        <v>133</v>
      </c>
    </row>
    <row r="31" spans="1:1" ht="14.45" x14ac:dyDescent="0.3">
      <c r="A31" t="s">
        <v>134</v>
      </c>
    </row>
    <row r="32" spans="1:1" ht="14.45" x14ac:dyDescent="0.3">
      <c r="A32" t="s">
        <v>116</v>
      </c>
    </row>
    <row r="33" spans="1:1" ht="14.45" x14ac:dyDescent="0.3">
      <c r="A33" t="s">
        <v>144</v>
      </c>
    </row>
    <row r="34" spans="1:1" ht="14.45" x14ac:dyDescent="0.3">
      <c r="A34" t="s">
        <v>120</v>
      </c>
    </row>
    <row r="35" spans="1:1" x14ac:dyDescent="0.25">
      <c r="A35" t="s">
        <v>147</v>
      </c>
    </row>
    <row r="36" spans="1:1" x14ac:dyDescent="0.25">
      <c r="A36" t="s">
        <v>115</v>
      </c>
    </row>
    <row r="37" spans="1:1" ht="14.45" x14ac:dyDescent="0.3">
      <c r="A37" t="s">
        <v>145</v>
      </c>
    </row>
    <row r="38" spans="1:1" ht="14.45" x14ac:dyDescent="0.3">
      <c r="A38" t="s">
        <v>139</v>
      </c>
    </row>
    <row r="39" spans="1:1" ht="14.45" x14ac:dyDescent="0.3">
      <c r="A39" t="s">
        <v>152</v>
      </c>
    </row>
    <row r="40" spans="1:1" x14ac:dyDescent="0.25">
      <c r="A40" t="s">
        <v>158</v>
      </c>
    </row>
    <row r="41" spans="1:1" x14ac:dyDescent="0.25">
      <c r="A41" t="s">
        <v>150</v>
      </c>
    </row>
    <row r="42" spans="1:1" x14ac:dyDescent="0.25">
      <c r="A42" t="s">
        <v>153</v>
      </c>
    </row>
    <row r="43" spans="1:1" x14ac:dyDescent="0.25">
      <c r="A43" t="s">
        <v>140</v>
      </c>
    </row>
    <row r="44" spans="1:1" x14ac:dyDescent="0.25">
      <c r="A44" t="s">
        <v>135</v>
      </c>
    </row>
    <row r="45" spans="1:1" x14ac:dyDescent="0.25">
      <c r="A45" t="s">
        <v>155</v>
      </c>
    </row>
    <row r="46" spans="1:1" x14ac:dyDescent="0.25">
      <c r="A46" t="s">
        <v>142</v>
      </c>
    </row>
    <row r="47" spans="1:1" x14ac:dyDescent="0.25">
      <c r="A47" t="s">
        <v>118</v>
      </c>
    </row>
    <row r="48" spans="1:1" x14ac:dyDescent="0.25">
      <c r="A48" t="s">
        <v>151</v>
      </c>
    </row>
    <row r="49" spans="1:1" x14ac:dyDescent="0.25">
      <c r="A49" t="s">
        <v>114</v>
      </c>
    </row>
    <row r="50" spans="1:1" x14ac:dyDescent="0.25">
      <c r="A50" t="s">
        <v>119</v>
      </c>
    </row>
    <row r="51" spans="1:1" x14ac:dyDescent="0.25">
      <c r="A51" t="s">
        <v>141</v>
      </c>
    </row>
    <row r="52" spans="1:1" x14ac:dyDescent="0.25">
      <c r="A52" t="s">
        <v>44</v>
      </c>
    </row>
    <row r="53" spans="1:1" x14ac:dyDescent="0.25">
      <c r="A53" t="s">
        <v>136</v>
      </c>
    </row>
  </sheetData>
  <sortState ref="A3:A49">
    <sortCondition ref="A3"/>
  </sortState>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45" sqref="A45"/>
    </sheetView>
  </sheetViews>
  <sheetFormatPr baseColWidth="10" defaultRowHeight="15" x14ac:dyDescent="0.25"/>
  <cols>
    <col min="1" max="1" width="66" customWidth="1"/>
  </cols>
  <sheetData>
    <row r="1" spans="1:1" ht="14.45" x14ac:dyDescent="0.3">
      <c r="A1" s="23" t="s">
        <v>21</v>
      </c>
    </row>
    <row r="2" spans="1:1" ht="15" customHeight="1" x14ac:dyDescent="0.25">
      <c r="A2" s="38" t="s">
        <v>159</v>
      </c>
    </row>
    <row r="3" spans="1:1" ht="15" customHeight="1" x14ac:dyDescent="0.3">
      <c r="A3" t="s">
        <v>71</v>
      </c>
    </row>
    <row r="4" spans="1:1" ht="15" customHeight="1" x14ac:dyDescent="0.25">
      <c r="A4" s="34" t="s">
        <v>72</v>
      </c>
    </row>
    <row r="5" spans="1:1" ht="15" customHeight="1" x14ac:dyDescent="0.25">
      <c r="A5" s="34" t="s">
        <v>73</v>
      </c>
    </row>
    <row r="6" spans="1:1" ht="15" customHeight="1" x14ac:dyDescent="0.25">
      <c r="A6" s="34" t="s">
        <v>74</v>
      </c>
    </row>
    <row r="7" spans="1:1" ht="15" customHeight="1" x14ac:dyDescent="0.25">
      <c r="A7" s="34" t="s">
        <v>75</v>
      </c>
    </row>
    <row r="8" spans="1:1" ht="15" customHeight="1" x14ac:dyDescent="0.25">
      <c r="A8" s="34" t="s">
        <v>76</v>
      </c>
    </row>
    <row r="9" spans="1:1" ht="15" customHeight="1" x14ac:dyDescent="0.25">
      <c r="A9" s="34" t="s">
        <v>77</v>
      </c>
    </row>
    <row r="10" spans="1:1" ht="15" customHeight="1" x14ac:dyDescent="0.25">
      <c r="A10" s="34" t="s">
        <v>78</v>
      </c>
    </row>
    <row r="11" spans="1:1" ht="15" customHeight="1" x14ac:dyDescent="0.3">
      <c r="A11" s="34" t="s">
        <v>79</v>
      </c>
    </row>
    <row r="12" spans="1:1" ht="15" customHeight="1" x14ac:dyDescent="0.25">
      <c r="A12" s="34" t="s">
        <v>80</v>
      </c>
    </row>
    <row r="13" spans="1:1" ht="15" customHeight="1" x14ac:dyDescent="0.3">
      <c r="A13" s="34" t="s">
        <v>81</v>
      </c>
    </row>
    <row r="14" spans="1:1" ht="15" customHeight="1" x14ac:dyDescent="0.3">
      <c r="A14" s="34" t="s">
        <v>82</v>
      </c>
    </row>
    <row r="15" spans="1:1" ht="15" customHeight="1" x14ac:dyDescent="0.3">
      <c r="A15" s="34" t="s">
        <v>83</v>
      </c>
    </row>
    <row r="16" spans="1:1" ht="15" customHeight="1" x14ac:dyDescent="0.3">
      <c r="A16" s="34" t="s">
        <v>84</v>
      </c>
    </row>
    <row r="17" spans="1:1" ht="15" customHeight="1" x14ac:dyDescent="0.25">
      <c r="A17" s="34" t="s">
        <v>85</v>
      </c>
    </row>
    <row r="18" spans="1:1" ht="15" customHeight="1" x14ac:dyDescent="0.25">
      <c r="A18" s="34" t="s">
        <v>86</v>
      </c>
    </row>
    <row r="19" spans="1:1" ht="15" customHeight="1" x14ac:dyDescent="0.3">
      <c r="A19" s="34" t="s">
        <v>87</v>
      </c>
    </row>
    <row r="20" spans="1:1" ht="15" customHeight="1" x14ac:dyDescent="0.3">
      <c r="A20" s="34" t="s">
        <v>88</v>
      </c>
    </row>
    <row r="21" spans="1:1" ht="15" customHeight="1" x14ac:dyDescent="0.25">
      <c r="A21" s="34" t="s">
        <v>89</v>
      </c>
    </row>
    <row r="22" spans="1:1" ht="15" customHeight="1" x14ac:dyDescent="0.3">
      <c r="A22" s="34" t="s">
        <v>90</v>
      </c>
    </row>
    <row r="23" spans="1:1" ht="15" customHeight="1" x14ac:dyDescent="0.3">
      <c r="A23" s="34" t="s">
        <v>91</v>
      </c>
    </row>
    <row r="24" spans="1:1" ht="15" customHeight="1" x14ac:dyDescent="0.3">
      <c r="A24" s="34" t="s">
        <v>92</v>
      </c>
    </row>
    <row r="25" spans="1:1" ht="15" customHeight="1" x14ac:dyDescent="0.25">
      <c r="A25" s="34" t="s">
        <v>93</v>
      </c>
    </row>
    <row r="26" spans="1:1" ht="15" customHeight="1" x14ac:dyDescent="0.25">
      <c r="A26" s="34" t="s">
        <v>94</v>
      </c>
    </row>
    <row r="27" spans="1:1" ht="15" customHeight="1" x14ac:dyDescent="0.25">
      <c r="A27" s="34" t="s">
        <v>95</v>
      </c>
    </row>
    <row r="28" spans="1:1" ht="15" customHeight="1" x14ac:dyDescent="0.3">
      <c r="A28" s="34" t="s">
        <v>96</v>
      </c>
    </row>
    <row r="29" spans="1:1" ht="15" customHeight="1" x14ac:dyDescent="0.3">
      <c r="A29" s="34" t="s">
        <v>97</v>
      </c>
    </row>
    <row r="30" spans="1:1" ht="15" customHeight="1" x14ac:dyDescent="0.3">
      <c r="A30" s="34" t="s">
        <v>98</v>
      </c>
    </row>
    <row r="31" spans="1:1" ht="15" customHeight="1" x14ac:dyDescent="0.3">
      <c r="A31" s="34" t="s">
        <v>99</v>
      </c>
    </row>
    <row r="32" spans="1:1" ht="15" customHeight="1" x14ac:dyDescent="0.3">
      <c r="A32" s="34" t="s">
        <v>100</v>
      </c>
    </row>
    <row r="33" spans="1:1" ht="15" customHeight="1" x14ac:dyDescent="0.3">
      <c r="A33" s="34" t="s">
        <v>101</v>
      </c>
    </row>
    <row r="34" spans="1:1" ht="15" customHeight="1" x14ac:dyDescent="0.3">
      <c r="A34" s="34" t="s">
        <v>102</v>
      </c>
    </row>
    <row r="35" spans="1:1" ht="15" customHeight="1" x14ac:dyDescent="0.3">
      <c r="A35" s="34" t="s">
        <v>103</v>
      </c>
    </row>
    <row r="36" spans="1:1" ht="15" customHeight="1" x14ac:dyDescent="0.3">
      <c r="A36" s="34" t="s">
        <v>104</v>
      </c>
    </row>
    <row r="37" spans="1:1" ht="15" customHeight="1" x14ac:dyDescent="0.3">
      <c r="A37" s="34" t="s">
        <v>105</v>
      </c>
    </row>
    <row r="38" spans="1:1" ht="15" customHeight="1" x14ac:dyDescent="0.25">
      <c r="A38" s="34" t="s">
        <v>106</v>
      </c>
    </row>
    <row r="39" spans="1:1" ht="15" customHeight="1" x14ac:dyDescent="0.3">
      <c r="A39" s="34" t="s">
        <v>107</v>
      </c>
    </row>
    <row r="40" spans="1:1" ht="15" customHeight="1" x14ac:dyDescent="0.25">
      <c r="A40" s="34" t="s">
        <v>108</v>
      </c>
    </row>
    <row r="41" spans="1:1" ht="15" customHeight="1" x14ac:dyDescent="0.25">
      <c r="A41" s="34" t="s">
        <v>109</v>
      </c>
    </row>
    <row r="42" spans="1:1" ht="15" customHeight="1" x14ac:dyDescent="0.25">
      <c r="A42" s="34" t="s">
        <v>110</v>
      </c>
    </row>
    <row r="43" spans="1:1" x14ac:dyDescent="0.25">
      <c r="A43" s="34" t="s">
        <v>111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 x14ac:dyDescent="0.25"/>
  <cols>
    <col min="1" max="1" width="22.7109375" customWidth="1"/>
  </cols>
  <sheetData>
    <row r="1" spans="1:1" x14ac:dyDescent="0.25">
      <c r="A1" s="23" t="s">
        <v>22</v>
      </c>
    </row>
    <row r="2" spans="1:1" x14ac:dyDescent="0.25">
      <c r="A2" s="38" t="s">
        <v>159</v>
      </c>
    </row>
    <row r="3" spans="1:1" ht="14.45" x14ac:dyDescent="0.3">
      <c r="A3" s="82" t="s">
        <v>213</v>
      </c>
    </row>
    <row r="4" spans="1:1" ht="14.45" x14ac:dyDescent="0.3">
      <c r="A4" s="82" t="s">
        <v>214</v>
      </c>
    </row>
    <row r="5" spans="1:1" ht="14.45" x14ac:dyDescent="0.3">
      <c r="A5" s="82" t="s">
        <v>215</v>
      </c>
    </row>
    <row r="6" spans="1:1" x14ac:dyDescent="0.25">
      <c r="A6" s="82" t="s">
        <v>216</v>
      </c>
    </row>
    <row r="7" spans="1:1" ht="14.45" x14ac:dyDescent="0.3">
      <c r="A7" t="s">
        <v>191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6</vt:i4>
      </vt:variant>
    </vt:vector>
  </HeadingPairs>
  <TitlesOfParts>
    <vt:vector size="19" baseType="lpstr">
      <vt:lpstr>DSFA-Erfordernis</vt:lpstr>
      <vt:lpstr>DSFA</vt:lpstr>
      <vt:lpstr>Risikomatrix</vt:lpstr>
      <vt:lpstr>Risikomatrix2</vt:lpstr>
      <vt:lpstr>Risikoanalyse</vt:lpstr>
      <vt:lpstr>Risiken</vt:lpstr>
      <vt:lpstr>Risikobeispiele</vt:lpstr>
      <vt:lpstr>Risikoquellen</vt:lpstr>
      <vt:lpstr>Risikobewältigung</vt:lpstr>
      <vt:lpstr>Maßnahmen</vt:lpstr>
      <vt:lpstr>Ergebnis</vt:lpstr>
      <vt:lpstr>Risikoberechnung</vt:lpstr>
      <vt:lpstr>Ausfüllhilfen</vt:lpstr>
      <vt:lpstr>DSFA!Druckbereich</vt:lpstr>
      <vt:lpstr>'DSFA-Erfordernis'!Druckbereich</vt:lpstr>
      <vt:lpstr>Risikomatrix!Druckbereich</vt:lpstr>
      <vt:lpstr>DSFA!Drucktitel</vt:lpstr>
      <vt:lpstr>'DSFA-Erfordernis'!Drucktitel</vt:lpstr>
      <vt:lpstr>Ja_Nein</vt:lpstr>
    </vt:vector>
  </TitlesOfParts>
  <Manager>Dr. Bernd Schütze</Manager>
  <Company>bvitg e.V., GMDS e.V.</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eine DSFA im Gesundheitswesen</dc:title>
  <dc:subject>Datenschutz-Folgenabschätzung bei der Patientenversorgung</dc:subject>
  <dc:creator>Gemeinsame Arbeitsgruppe von bvitg und GMDS</dc:creator>
  <cp:keywords>Datenschutz-Folgenabschätzung, DSFA, Gesundheitswesen, Patientenversorgung</cp:keywords>
  <dc:description>Copyright:_x000d_
Creative Commons-Lizenz (4.0 Deutschland Lizenzvertrag)_x000d_
(CC BY-SA 4.0)_x000d_
https://creativecommons.org/licenses/by-sa/4.0/deed.de</dc:description>
  <cp:lastModifiedBy>Bernd Schütze</cp:lastModifiedBy>
  <cp:lastPrinted>2019-12-13T13:44:15Z</cp:lastPrinted>
  <dcterms:created xsi:type="dcterms:W3CDTF">2018-10-19T06:28:40Z</dcterms:created>
  <dcterms:modified xsi:type="dcterms:W3CDTF">2019-12-13T14:38:14Z</dcterms:modified>
</cp:coreProperties>
</file>